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aja.mansoor\Desktop\ANNEXURES 15TH UTLBC\01. annexures 15th\ANNEXURES 15TH-refined\MANSOOR ANNEXURES\"/>
    </mc:Choice>
  </mc:AlternateContent>
  <bookViews>
    <workbookView xWindow="120" yWindow="120" windowWidth="19035" windowHeight="8445"/>
  </bookViews>
  <sheets>
    <sheet name="ANNEX-C1" sheetId="1" r:id="rId1"/>
  </sheets>
  <externalReferences>
    <externalReference r:id="rId2"/>
  </externalReferences>
  <definedNames>
    <definedName name="__123Graph_C" localSheetId="0" hidden="1">'[1]Work-sheet'!#REF!</definedName>
    <definedName name="__123Graph_C" hidden="1">'[1]Work-sheet'!#REF!</definedName>
    <definedName name="__123Graph_CChart1" localSheetId="0" hidden="1">'[1]Work-sheet'!#REF!</definedName>
    <definedName name="__123Graph_CChart1" hidden="1">'[1]Work-sheet'!#REF!</definedName>
    <definedName name="__123Graph_CChart2" localSheetId="0" hidden="1">'[1]Work-sheet'!#REF!</definedName>
    <definedName name="__123Graph_CChart2" hidden="1">'[1]Work-sheet'!#REF!</definedName>
    <definedName name="__123Graph_CChart3" localSheetId="0" hidden="1">'[1]Work-sheet'!#REF!</definedName>
    <definedName name="__123Graph_CChart3" hidden="1">'[1]Work-sheet'!#REF!</definedName>
    <definedName name="__123Graph_CCurrent" localSheetId="0" hidden="1">'[1]Work-sheet'!#REF!</definedName>
    <definedName name="__123Graph_CCurrent" hidden="1">'[1]Work-sheet'!#REF!</definedName>
    <definedName name="__123Graph_D" localSheetId="0" hidden="1">'[1]Work-sheet'!#REF!</definedName>
    <definedName name="__123Graph_D" hidden="1">'[1]Work-sheet'!#REF!</definedName>
    <definedName name="__123Graph_DChart1" localSheetId="0" hidden="1">'[1]Work-sheet'!#REF!</definedName>
    <definedName name="__123Graph_DChart1" hidden="1">'[1]Work-sheet'!#REF!</definedName>
    <definedName name="__123Graph_DChart2" localSheetId="0" hidden="1">'[1]Work-sheet'!#REF!</definedName>
    <definedName name="__123Graph_DChart2" hidden="1">'[1]Work-sheet'!#REF!</definedName>
    <definedName name="__123Graph_DChart3" localSheetId="0" hidden="1">'[1]Work-sheet'!#REF!</definedName>
    <definedName name="__123Graph_DChart3" hidden="1">'[1]Work-sheet'!#REF!</definedName>
    <definedName name="__123Graph_DCurrent" localSheetId="0" hidden="1">'[1]Work-sheet'!#REF!</definedName>
    <definedName name="__123Graph_DCurrent" hidden="1">'[1]Work-sheet'!#REF!</definedName>
    <definedName name="__123Graph_E" localSheetId="0" hidden="1">'[1]Work-sheet'!#REF!</definedName>
    <definedName name="__123Graph_E" hidden="1">'[1]Work-sheet'!#REF!</definedName>
    <definedName name="__123Graph_EChart1" localSheetId="0" hidden="1">'[1]Work-sheet'!#REF!</definedName>
    <definedName name="__123Graph_EChart1" hidden="1">'[1]Work-sheet'!#REF!</definedName>
    <definedName name="__123Graph_EChart2" localSheetId="0" hidden="1">'[1]Work-sheet'!#REF!</definedName>
    <definedName name="__123Graph_EChart2" hidden="1">'[1]Work-sheet'!#REF!</definedName>
    <definedName name="__123Graph_EChart3" localSheetId="0" hidden="1">'[1]Work-sheet'!#REF!</definedName>
    <definedName name="__123Graph_EChart3" hidden="1">'[1]Work-sheet'!#REF!</definedName>
    <definedName name="__123Graph_ECurrent" localSheetId="0" hidden="1">'[1]Work-sheet'!#REF!</definedName>
    <definedName name="__123Graph_ECurrent" hidden="1">'[1]Work-sheet'!#REF!</definedName>
    <definedName name="_xlnm.Print_Area" localSheetId="0">'ANNEX-C1'!$A$1:$FI$57</definedName>
  </definedNames>
  <calcPr calcId="152511"/>
</workbook>
</file>

<file path=xl/calcChain.xml><?xml version="1.0" encoding="utf-8"?>
<calcChain xmlns="http://schemas.openxmlformats.org/spreadsheetml/2006/main">
  <c r="FE57" i="1" l="1"/>
  <c r="FE53" i="1"/>
  <c r="FE52" i="1"/>
  <c r="FE51" i="1"/>
  <c r="FE50" i="1"/>
  <c r="FE49" i="1"/>
  <c r="FE48" i="1"/>
  <c r="FE47" i="1"/>
  <c r="FE46" i="1"/>
  <c r="FE45" i="1"/>
  <c r="FE44" i="1"/>
  <c r="FE43" i="1"/>
  <c r="FE40" i="1"/>
  <c r="FE41" i="1" s="1"/>
  <c r="FE39" i="1"/>
  <c r="FE38" i="1"/>
  <c r="FE36" i="1"/>
  <c r="FE35" i="1"/>
  <c r="FE34" i="1"/>
  <c r="FE33" i="1"/>
  <c r="FE32" i="1"/>
  <c r="FE31" i="1"/>
  <c r="FE30" i="1"/>
  <c r="FE29" i="1"/>
  <c r="FE28" i="1"/>
  <c r="FE27" i="1"/>
  <c r="FE26" i="1"/>
  <c r="FE25" i="1"/>
  <c r="FE23" i="1"/>
  <c r="FE12" i="1"/>
  <c r="FE13" i="1"/>
  <c r="FE14" i="1"/>
  <c r="FE15" i="1"/>
  <c r="FE16" i="1"/>
  <c r="FE17" i="1"/>
  <c r="FE18" i="1"/>
  <c r="FE19" i="1"/>
  <c r="FE20" i="1"/>
  <c r="FE21" i="1"/>
  <c r="FE22" i="1"/>
  <c r="FE11" i="1"/>
  <c r="EZ36" i="1"/>
  <c r="EZ23" i="1"/>
  <c r="EZ53" i="1"/>
  <c r="EZ52" i="1"/>
  <c r="EZ51" i="1"/>
  <c r="EZ50" i="1"/>
  <c r="EZ49" i="1"/>
  <c r="EZ48" i="1"/>
  <c r="EZ47" i="1"/>
  <c r="EZ46" i="1"/>
  <c r="EZ45" i="1"/>
  <c r="EZ44" i="1"/>
  <c r="EZ43" i="1"/>
  <c r="EZ40" i="1"/>
  <c r="ES41" i="1"/>
  <c r="ES57" i="1" s="1"/>
  <c r="ES40" i="1"/>
  <c r="EZ39" i="1"/>
  <c r="EZ38" i="1"/>
  <c r="EZ35" i="1"/>
  <c r="EZ34" i="1"/>
  <c r="EZ33" i="1"/>
  <c r="EZ32" i="1"/>
  <c r="EZ31" i="1"/>
  <c r="EZ30" i="1"/>
  <c r="EZ29" i="1"/>
  <c r="EZ28" i="1"/>
  <c r="EZ27" i="1"/>
  <c r="EZ26" i="1"/>
  <c r="EZ25" i="1"/>
  <c r="EZ12" i="1"/>
  <c r="EZ13" i="1"/>
  <c r="EZ14" i="1"/>
  <c r="EZ15" i="1"/>
  <c r="EZ16" i="1"/>
  <c r="EZ17" i="1"/>
  <c r="EZ18" i="1"/>
  <c r="EZ19" i="1"/>
  <c r="EZ20" i="1"/>
  <c r="EZ21" i="1"/>
  <c r="EZ22" i="1"/>
  <c r="EZ11" i="1"/>
  <c r="ES53" i="1"/>
  <c r="ES36" i="1"/>
  <c r="ES23" i="1"/>
  <c r="EN57" i="1"/>
  <c r="EN53" i="1"/>
  <c r="EN41" i="1"/>
  <c r="EN40" i="1"/>
  <c r="EN36" i="1"/>
  <c r="EN23" i="1"/>
  <c r="EG53" i="1"/>
  <c r="EG57" i="1" s="1"/>
  <c r="EG40" i="1"/>
  <c r="EG41" i="1" s="1"/>
  <c r="EG36" i="1"/>
  <c r="EG23" i="1"/>
  <c r="EB57" i="1"/>
  <c r="EB53" i="1"/>
  <c r="EB40" i="1"/>
  <c r="EB41" i="1" s="1"/>
  <c r="EB36" i="1"/>
  <c r="EB23" i="1"/>
  <c r="DP57" i="1"/>
  <c r="DP53" i="1"/>
  <c r="DP52" i="1"/>
  <c r="DP51" i="1"/>
  <c r="DP50" i="1"/>
  <c r="DP49" i="1"/>
  <c r="DP48" i="1"/>
  <c r="DP47" i="1"/>
  <c r="DP46" i="1"/>
  <c r="DP45" i="1"/>
  <c r="DP44" i="1"/>
  <c r="DP43" i="1"/>
  <c r="DP40" i="1"/>
  <c r="DP41" i="1" s="1"/>
  <c r="DP39" i="1"/>
  <c r="DP38" i="1"/>
  <c r="DP23" i="1"/>
  <c r="DP36" i="1"/>
  <c r="DP35" i="1"/>
  <c r="DP34" i="1"/>
  <c r="DP33" i="1"/>
  <c r="DP32" i="1"/>
  <c r="DP31" i="1"/>
  <c r="DP30" i="1"/>
  <c r="DP29" i="1"/>
  <c r="DP28" i="1"/>
  <c r="DP27" i="1"/>
  <c r="DP26" i="1"/>
  <c r="DP25" i="1"/>
  <c r="DP22" i="1"/>
  <c r="DP21" i="1"/>
  <c r="DP20" i="1"/>
  <c r="DP19" i="1"/>
  <c r="DP18" i="1"/>
  <c r="DP17" i="1"/>
  <c r="DP16" i="1"/>
  <c r="DP15" i="1"/>
  <c r="DP14" i="1"/>
  <c r="DP13" i="1"/>
  <c r="DP12" i="1"/>
  <c r="DP11" i="1"/>
  <c r="DK57" i="1"/>
  <c r="DK53" i="1"/>
  <c r="DK41" i="1"/>
  <c r="DK40" i="1"/>
  <c r="DK36" i="1"/>
  <c r="DK23" i="1"/>
  <c r="DF57" i="1"/>
  <c r="DF53" i="1"/>
  <c r="DF41" i="1"/>
  <c r="DF40" i="1"/>
  <c r="DF36" i="1"/>
  <c r="DF23" i="1"/>
  <c r="CY57" i="1"/>
  <c r="CY53" i="1"/>
  <c r="CY40" i="1"/>
  <c r="CY41" i="1" s="1"/>
  <c r="CY36" i="1"/>
  <c r="CY23" i="1"/>
  <c r="CT57" i="1"/>
  <c r="CT53" i="1"/>
  <c r="CT41" i="1"/>
  <c r="CT40" i="1"/>
  <c r="CT36" i="1"/>
  <c r="CT23" i="1"/>
  <c r="CO57" i="1"/>
  <c r="CO53" i="1"/>
  <c r="CO41" i="1"/>
  <c r="CO40" i="1"/>
  <c r="CO36" i="1"/>
  <c r="CO23" i="1"/>
  <c r="CH40" i="1"/>
  <c r="CH41" i="1" s="1"/>
  <c r="CH57" i="1" s="1"/>
  <c r="CH53" i="1"/>
  <c r="CH36" i="1"/>
  <c r="CH23" i="1"/>
  <c r="EZ41" i="1" l="1"/>
  <c r="EZ57" i="1" s="1"/>
  <c r="CC57" i="1"/>
  <c r="CC53" i="1"/>
  <c r="CC41" i="1"/>
  <c r="CC40" i="1"/>
  <c r="CC36" i="1"/>
  <c r="CC23" i="1"/>
  <c r="BX57" i="1"/>
  <c r="BX36" i="1"/>
  <c r="BX53" i="1"/>
  <c r="BX52" i="1"/>
  <c r="BX51" i="1"/>
  <c r="BX50" i="1"/>
  <c r="BX49" i="1"/>
  <c r="BX48" i="1"/>
  <c r="BX47" i="1"/>
  <c r="BX46" i="1"/>
  <c r="BX45" i="1"/>
  <c r="BX44" i="1"/>
  <c r="BX43" i="1"/>
  <c r="BX40" i="1"/>
  <c r="BX41" i="1" s="1"/>
  <c r="BX39" i="1"/>
  <c r="BX38" i="1"/>
  <c r="BX35" i="1"/>
  <c r="BX34" i="1"/>
  <c r="BX33" i="1"/>
  <c r="BX32" i="1"/>
  <c r="BX31" i="1"/>
  <c r="BX30" i="1"/>
  <c r="BX29" i="1"/>
  <c r="BX28" i="1"/>
  <c r="BX27" i="1"/>
  <c r="BX26" i="1"/>
  <c r="BX25" i="1"/>
  <c r="BX23" i="1"/>
  <c r="BX12" i="1"/>
  <c r="BX13" i="1"/>
  <c r="BX14" i="1"/>
  <c r="BX15" i="1"/>
  <c r="BX16" i="1"/>
  <c r="BX17" i="1"/>
  <c r="BX18" i="1"/>
  <c r="BX19" i="1"/>
  <c r="BX20" i="1"/>
  <c r="BX21" i="1"/>
  <c r="BX22" i="1"/>
  <c r="BX11" i="1"/>
  <c r="BQ57" i="1"/>
  <c r="BQ53" i="1"/>
  <c r="BQ40" i="1"/>
  <c r="BQ41" i="1" s="1"/>
  <c r="BQ36" i="1"/>
  <c r="BQ23" i="1"/>
  <c r="BL57" i="1"/>
  <c r="BL53" i="1"/>
  <c r="BL41" i="1"/>
  <c r="BL40" i="1"/>
  <c r="BL36" i="1"/>
  <c r="BL23" i="1"/>
  <c r="BG57" i="1"/>
  <c r="BG53" i="1"/>
  <c r="BG40" i="1"/>
  <c r="BG41" i="1" s="1"/>
  <c r="BG36" i="1"/>
  <c r="BG23" i="1"/>
  <c r="BB57" i="1"/>
  <c r="BB53" i="1"/>
  <c r="BB40" i="1"/>
  <c r="BB41" i="1" s="1"/>
  <c r="BB36" i="1"/>
  <c r="BB23" i="1"/>
  <c r="AU57" i="1"/>
  <c r="AU53" i="1"/>
  <c r="AU41" i="1"/>
  <c r="AU40" i="1"/>
  <c r="AU36" i="1"/>
  <c r="AU23" i="1"/>
  <c r="AP53" i="1"/>
  <c r="AP57" i="1" s="1"/>
  <c r="AK53" i="1"/>
  <c r="AP40" i="1"/>
  <c r="AP41" i="1" s="1"/>
  <c r="AP36" i="1"/>
  <c r="AP23" i="1"/>
  <c r="AK57" i="1"/>
  <c r="AK52" i="1"/>
  <c r="AK51" i="1"/>
  <c r="AK50" i="1"/>
  <c r="AK49" i="1"/>
  <c r="AK48" i="1"/>
  <c r="AK47" i="1"/>
  <c r="AK46" i="1"/>
  <c r="AK45" i="1"/>
  <c r="AK44" i="1"/>
  <c r="AK43" i="1"/>
  <c r="AK40" i="1"/>
  <c r="AK41" i="1" s="1"/>
  <c r="AK39" i="1"/>
  <c r="AK38" i="1"/>
  <c r="AK36" i="1"/>
  <c r="AK26" i="1"/>
  <c r="AK27" i="1"/>
  <c r="AK28" i="1"/>
  <c r="AK29" i="1"/>
  <c r="AK30" i="1"/>
  <c r="AK31" i="1"/>
  <c r="AK32" i="1"/>
  <c r="AK33" i="1"/>
  <c r="AK34" i="1"/>
  <c r="AK35" i="1"/>
  <c r="AK12" i="1"/>
  <c r="AK13" i="1"/>
  <c r="AK14" i="1"/>
  <c r="AK23" i="1" s="1"/>
  <c r="AK15" i="1"/>
  <c r="AK16" i="1"/>
  <c r="AK17" i="1"/>
  <c r="AK18" i="1"/>
  <c r="AK19" i="1"/>
  <c r="AK20" i="1"/>
  <c r="AK21" i="1"/>
  <c r="AK22" i="1"/>
  <c r="AK25" i="1"/>
  <c r="AK11" i="1"/>
  <c r="AD53" i="1"/>
  <c r="AD40" i="1"/>
  <c r="AD36" i="1"/>
  <c r="AD41" i="1" s="1"/>
  <c r="AD57" i="1" s="1"/>
  <c r="AD23" i="1"/>
  <c r="Y53" i="1"/>
  <c r="Y40" i="1"/>
  <c r="Y36" i="1"/>
  <c r="Y23" i="1"/>
  <c r="T53" i="1"/>
  <c r="T40" i="1"/>
  <c r="T36" i="1"/>
  <c r="T23" i="1"/>
  <c r="M53" i="1"/>
  <c r="M40" i="1"/>
  <c r="M36" i="1"/>
  <c r="M23" i="1"/>
  <c r="H53" i="1"/>
  <c r="H41" i="1"/>
  <c r="H40" i="1"/>
  <c r="H36" i="1"/>
  <c r="H23" i="1"/>
  <c r="Y41" i="1" l="1"/>
  <c r="Y57" i="1" s="1"/>
  <c r="T41" i="1"/>
  <c r="T57" i="1" s="1"/>
  <c r="M41" i="1"/>
  <c r="M57" i="1" s="1"/>
  <c r="H57" i="1"/>
  <c r="C53" i="1" l="1"/>
  <c r="C40" i="1"/>
  <c r="C36" i="1"/>
  <c r="C41" i="1" s="1"/>
  <c r="C57" i="1" s="1"/>
  <c r="C23" i="1"/>
</calcChain>
</file>

<file path=xl/sharedStrings.xml><?xml version="1.0" encoding="utf-8"?>
<sst xmlns="http://schemas.openxmlformats.org/spreadsheetml/2006/main" count="1092" uniqueCount="118">
  <si>
    <t>LBS-MIS-III</t>
  </si>
  <si>
    <t>PRIORITY SECTOR</t>
  </si>
  <si>
    <t>S.NO</t>
  </si>
  <si>
    <t>NAME OF BANK</t>
  </si>
  <si>
    <t xml:space="preserve">   TARGET </t>
  </si>
  <si>
    <t>ACHIEVEMENT</t>
  </si>
  <si>
    <t>%AGE</t>
  </si>
  <si>
    <t xml:space="preserve">        TARGET </t>
  </si>
  <si>
    <t xml:space="preserve">TARGET </t>
  </si>
  <si>
    <t xml:space="preserve"> TARGET </t>
  </si>
  <si>
    <t>A/C</t>
  </si>
  <si>
    <t>AMT.</t>
  </si>
  <si>
    <t>ACH</t>
  </si>
  <si>
    <t>A (i)</t>
  </si>
  <si>
    <t>Public Sector Banks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</si>
  <si>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</si>
  <si>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</si>
  <si>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</si>
  <si>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</si>
  <si>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</si>
  <si>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</si>
  <si>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</si>
  <si>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</si>
  <si>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</si>
  <si>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</si>
  <si>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</si>
  <si>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</si>
  <si>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Sub- Total</t>
  </si>
  <si>
    <t>(ii)</t>
  </si>
  <si>
    <t>Private Sector Banks</t>
  </si>
  <si>
    <t>(iii)</t>
  </si>
  <si>
    <t>SCH. COMM. BANKs</t>
  </si>
  <si>
    <t>(B)</t>
  </si>
  <si>
    <t>SCARD</t>
  </si>
  <si>
    <t>(C )</t>
  </si>
  <si>
    <t>Grand Total</t>
  </si>
  <si>
    <t>`</t>
  </si>
  <si>
    <t>EXPORT CREDIT</t>
  </si>
  <si>
    <t>SOCIAL INFRASTRUCTURE</t>
  </si>
  <si>
    <t>RENEWABLE ENERGY</t>
  </si>
  <si>
    <t>FARM CREDIT</t>
  </si>
  <si>
    <t>AGRICULTURE INFRASTRUCTURE</t>
  </si>
  <si>
    <t>ANCILLARY ACTIVITIES</t>
  </si>
  <si>
    <t>TOTAL AGRICULTURE</t>
  </si>
  <si>
    <t>CROP LOAN</t>
  </si>
  <si>
    <t xml:space="preserve"> TOTAL PRIORITY SECTOR</t>
  </si>
  <si>
    <t>TOTAL NON-PRIORITY SECTOR</t>
  </si>
  <si>
    <t>Central/ State Coop Banks</t>
  </si>
  <si>
    <t>UCO BANK</t>
  </si>
  <si>
    <t>CANARA BANK</t>
  </si>
  <si>
    <t>INDIAN BANK</t>
  </si>
  <si>
    <t>J&amp;K BANK</t>
  </si>
  <si>
    <t>ICICI BANK</t>
  </si>
  <si>
    <t>HDFC BANK</t>
  </si>
  <si>
    <t>FEDERAL BANK</t>
  </si>
  <si>
    <t>AXIS BANK</t>
  </si>
  <si>
    <t>YES BANK</t>
  </si>
  <si>
    <t>IDBI BANK</t>
  </si>
  <si>
    <t>INDUSIND BANK</t>
  </si>
  <si>
    <t>BANDHAN BANK</t>
  </si>
  <si>
    <t>DUCO BANK</t>
  </si>
  <si>
    <t>-</t>
  </si>
  <si>
    <t>AMT</t>
  </si>
  <si>
    <t>EDB</t>
  </si>
  <si>
    <t>BCCB</t>
  </si>
  <si>
    <t>ACCB</t>
  </si>
  <si>
    <t>BMCB</t>
  </si>
  <si>
    <t>KMCB</t>
  </si>
  <si>
    <t>JCCB</t>
  </si>
  <si>
    <t>OTHER Fis</t>
  </si>
  <si>
    <t>JKSCB</t>
  </si>
  <si>
    <t>SBI</t>
  </si>
  <si>
    <t>PNB</t>
  </si>
  <si>
    <t>CBI</t>
  </si>
  <si>
    <t>PSB</t>
  </si>
  <si>
    <t>BOB</t>
  </si>
  <si>
    <t>UBI</t>
  </si>
  <si>
    <t>BOI</t>
  </si>
  <si>
    <t>IOB</t>
  </si>
  <si>
    <t>BOM</t>
  </si>
  <si>
    <t>SOUTH INDIAN</t>
  </si>
  <si>
    <t>KOTAK MAHINDRA</t>
  </si>
  <si>
    <t>JKGB</t>
  </si>
  <si>
    <t>RRBs</t>
  </si>
  <si>
    <t>CCB</t>
  </si>
  <si>
    <t>UCB</t>
  </si>
  <si>
    <t>COOP BANKS</t>
  </si>
  <si>
    <t>AMOUNT IN LAC</t>
  </si>
  <si>
    <t>NON- PRIORITY SECTOR</t>
  </si>
  <si>
    <t>NON-PRIORITY SECTOR</t>
  </si>
  <si>
    <t>TOTAL CREDIT PLAN 
(PRIORITY + NON PRORITY SECTOR)
24=(17+23)</t>
  </si>
  <si>
    <t>AGRICULTURE</t>
  </si>
  <si>
    <t>EDUCATION</t>
  </si>
  <si>
    <t>HOUSING</t>
  </si>
  <si>
    <t>PERSONAL LOANS</t>
  </si>
  <si>
    <t>OTHER</t>
  </si>
  <si>
    <t>TERM LOAN</t>
  </si>
  <si>
    <t>OUT OF FARM CREDIT TOTAL ALLIED ACTIVITIES</t>
  </si>
  <si>
    <t>OUT OF (4) ANCILLARY ACTIVITIES, LOANS UPTO 50 CRORE TO STATR-UPS ENGAGED IN AGRI- ALLIED ACTIVITIES</t>
  </si>
  <si>
    <t>5=(1+2+3+4)</t>
  </si>
  <si>
    <t xml:space="preserve">OUT OF TOTAL AGRICULTURE, LOANS TO SMALL &amp; MARGINAL FARMERS </t>
  </si>
  <si>
    <t>MICRO ENTERPRISES (MANUFACTURING + SERVICES INCLUDING KVIB)</t>
  </si>
  <si>
    <t>SMALL ENTERPRISES (MANUFACTURING + SERVICES)</t>
  </si>
  <si>
    <t>MEDIUM ENTERPRISES (MANUFACTURING + SERVICES</t>
  </si>
  <si>
    <t>OTHER FINANCE TO MSMES ( AS INDICATED IN MASTER DIRECTIONS ON PSL)</t>
  </si>
  <si>
    <t>OUT OF (9) TOTAL FINANCE TO MSME LOANS UPTO 50 CRORE TO START UPS</t>
  </si>
  <si>
    <t>TOTAL MSMES</t>
  </si>
  <si>
    <t>10=(6+7+8+9)</t>
  </si>
  <si>
    <t>OTHERS</t>
  </si>
  <si>
    <t xml:space="preserve">OUT OF (16) LOANS UP TO 50 CRORE TO START UPS (OTHER THAN AGRI/MSME) </t>
  </si>
  <si>
    <t>17=(5+10+11+12+13+14+15+16)</t>
  </si>
  <si>
    <t>23=(18+19+20+21+22)</t>
  </si>
  <si>
    <t>%AGE ACH</t>
  </si>
  <si>
    <t>#</t>
  </si>
  <si>
    <t>ANNEXURE-A1</t>
  </si>
  <si>
    <t>ANNEXURE-A1 (Continued)</t>
  </si>
  <si>
    <t>JKLFC</t>
  </si>
  <si>
    <t>BANK-WISE/ SECTOR-WISE STATEMENT OF ACHIEVEMENTS VIS-À-VIS TARGETS  UNDER ACP 2024-25  AT THE END OF DECEMBER 31, 2024 IN UT OF J&amp;K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</si>
</sst>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)"/>
    <numFmt numFmtId="165" formatCode="0.00_)"/>
    <numFmt numFmtId="166" formatCode="0.0_)"/>
  </numFmts>
  <fonts count="23" x14ac:knownFonts="1">
    <font>
      <sz val="10"/>
      <name val="Courier"/>
      <family val="3"/>
    </font>
    <font>
      <sz val="10"/>
      <name val="Courier"/>
      <family val="3"/>
    </font>
    <font>
      <sz val="12"/>
      <name val="Berlin Sans FB Demi"/>
      <family val="2"/>
    </font>
    <font>
      <sz val="10"/>
      <name val="Arial"/>
      <family val="2"/>
    </font>
    <font>
      <sz val="20"/>
      <color rgb="FFFF0000"/>
      <name val="Courier"/>
      <family val="3"/>
    </font>
    <font>
      <sz val="20"/>
      <name val="Courier"/>
      <family val="3"/>
    </font>
    <font>
      <b/>
      <sz val="16"/>
      <name val="Arial"/>
      <family val="2"/>
    </font>
    <font>
      <sz val="14"/>
      <name val="Courier"/>
      <family val="3"/>
    </font>
    <font>
      <b/>
      <sz val="16"/>
      <name val="Arial Narrow"/>
      <family val="2"/>
    </font>
    <font>
      <sz val="16"/>
      <name val="Arial Narrow"/>
      <family val="2"/>
    </font>
    <font>
      <sz val="16"/>
      <name val="Courier"/>
      <family val="3"/>
    </font>
    <font>
      <b/>
      <sz val="18"/>
      <name val="Arial Narrow"/>
      <family val="2"/>
    </font>
    <font>
      <b/>
      <sz val="20"/>
      <name val="Arial Narrow"/>
      <family val="2"/>
    </font>
    <font>
      <sz val="26"/>
      <name val="Century Gothic"/>
      <family val="2"/>
    </font>
    <font>
      <b/>
      <sz val="20"/>
      <name val="Arial"/>
      <family val="2"/>
    </font>
    <font>
      <sz val="20"/>
      <name val="Berlin Sans FB Demi"/>
      <family val="2"/>
    </font>
    <font>
      <sz val="18"/>
      <name val="Arial"/>
      <family val="2"/>
    </font>
    <font>
      <sz val="18"/>
      <name val="Arial Narrow"/>
      <family val="2"/>
    </font>
    <font>
      <b/>
      <sz val="18"/>
      <color theme="1"/>
      <name val="Arial Narrow"/>
      <family val="2"/>
    </font>
    <font>
      <sz val="18"/>
      <name val="Courier"/>
      <family val="3"/>
    </font>
    <font>
      <b/>
      <sz val="18"/>
      <name val="Courier"/>
      <family val="3"/>
    </font>
    <font>
      <b/>
      <sz val="18"/>
      <name val="Arial"/>
      <family val="2"/>
    </font>
    <font>
      <b/>
      <sz val="19.5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164" fontId="0" fillId="0" borderId="0"/>
    <xf numFmtId="0" fontId="3" fillId="0" borderId="0"/>
    <xf numFmtId="164" fontId="1" fillId="0" borderId="0"/>
  </cellStyleXfs>
  <cellXfs count="152">
    <xf numFmtId="164" fontId="0" fillId="0" borderId="0" xfId="0"/>
    <xf numFmtId="164" fontId="0" fillId="2" borderId="0" xfId="0" applyFill="1"/>
    <xf numFmtId="164" fontId="0" fillId="2" borderId="0" xfId="0" applyFill="1" applyBorder="1"/>
    <xf numFmtId="164" fontId="2" fillId="2" borderId="0" xfId="0" applyFont="1" applyFill="1" applyBorder="1"/>
    <xf numFmtId="164" fontId="1" fillId="2" borderId="0" xfId="0" applyFont="1" applyFill="1" applyBorder="1"/>
    <xf numFmtId="164" fontId="4" fillId="2" borderId="0" xfId="0" applyFont="1" applyFill="1" applyBorder="1" applyAlignment="1">
      <alignment vertical="center"/>
    </xf>
    <xf numFmtId="164" fontId="5" fillId="2" borderId="0" xfId="0" applyFont="1" applyFill="1" applyAlignment="1">
      <alignment vertical="center"/>
    </xf>
    <xf numFmtId="164" fontId="7" fillId="2" borderId="0" xfId="0" applyFont="1" applyFill="1"/>
    <xf numFmtId="164" fontId="0" fillId="2" borderId="0" xfId="0" applyFill="1" applyAlignment="1">
      <alignment horizontal="center"/>
    </xf>
    <xf numFmtId="164" fontId="0" fillId="2" borderId="0" xfId="0" applyFill="1" applyBorder="1" applyAlignment="1">
      <alignment horizontal="center"/>
    </xf>
    <xf numFmtId="164" fontId="8" fillId="3" borderId="0" xfId="0" applyFont="1" applyFill="1" applyAlignment="1">
      <alignment vertical="center"/>
    </xf>
    <xf numFmtId="164" fontId="9" fillId="2" borderId="0" xfId="0" applyFont="1" applyFill="1" applyAlignment="1">
      <alignment vertical="center"/>
    </xf>
    <xf numFmtId="164" fontId="13" fillId="2" borderId="0" xfId="0" applyNumberFormat="1" applyFont="1" applyFill="1"/>
    <xf numFmtId="164" fontId="5" fillId="2" borderId="0" xfId="0" applyFont="1" applyFill="1"/>
    <xf numFmtId="164" fontId="15" fillId="2" borderId="0" xfId="0" applyFont="1" applyFill="1" applyBorder="1"/>
    <xf numFmtId="164" fontId="10" fillId="2" borderId="0" xfId="0" applyFont="1" applyFill="1"/>
    <xf numFmtId="164" fontId="6" fillId="2" borderId="0" xfId="0" applyNumberFormat="1" applyFont="1" applyFill="1" applyAlignment="1" applyProtection="1">
      <alignment vertical="center"/>
      <protection locked="0"/>
    </xf>
    <xf numFmtId="164" fontId="2" fillId="2" borderId="0" xfId="0" applyFont="1" applyFill="1" applyBorder="1" applyAlignment="1">
      <alignment horizontal="center"/>
    </xf>
    <xf numFmtId="164" fontId="16" fillId="2" borderId="0" xfId="0" applyFont="1" applyFill="1" applyBorder="1"/>
    <xf numFmtId="164" fontId="16" fillId="2" borderId="0" xfId="0" applyFont="1" applyFill="1" applyBorder="1" applyAlignment="1">
      <alignment horizontal="center"/>
    </xf>
    <xf numFmtId="164" fontId="19" fillId="2" borderId="0" xfId="0" applyFont="1" applyFill="1" applyAlignment="1">
      <alignment vertical="center"/>
    </xf>
    <xf numFmtId="164" fontId="20" fillId="2" borderId="0" xfId="0" applyFont="1" applyFill="1" applyAlignment="1">
      <alignment vertical="center"/>
    </xf>
    <xf numFmtId="164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12" fillId="2" borderId="1" xfId="0" applyNumberFormat="1" applyFont="1" applyFill="1" applyBorder="1" applyAlignment="1" applyProtection="1">
      <alignment horizontal="center" vertical="center"/>
      <protection locked="0"/>
    </xf>
    <xf numFmtId="164" fontId="12" fillId="2" borderId="1" xfId="0" applyNumberFormat="1" applyFont="1" applyFill="1" applyBorder="1" applyAlignment="1" applyProtection="1">
      <alignment vertical="center"/>
      <protection locked="0"/>
    </xf>
    <xf numFmtId="164" fontId="11" fillId="2" borderId="1" xfId="0" applyNumberFormat="1" applyFont="1" applyFill="1" applyBorder="1" applyAlignment="1" applyProtection="1">
      <alignment vertical="center"/>
      <protection locked="0"/>
    </xf>
    <xf numFmtId="164" fontId="12" fillId="4" borderId="1" xfId="0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3" borderId="1" xfId="0" applyNumberFormat="1" applyFont="1" applyFill="1" applyBorder="1" applyAlignment="1" applyProtection="1">
      <alignment horizontal="center" vertical="center"/>
      <protection locked="0"/>
    </xf>
    <xf numFmtId="164" fontId="12" fillId="3" borderId="1" xfId="0" applyNumberFormat="1" applyFont="1" applyFill="1" applyBorder="1" applyAlignment="1" applyProtection="1">
      <alignment vertical="center"/>
      <protection locked="0"/>
    </xf>
    <xf numFmtId="164" fontId="12" fillId="3" borderId="1" xfId="0" applyNumberFormat="1" applyFont="1" applyFill="1" applyBorder="1" applyAlignment="1" applyProtection="1">
      <alignment horizontal="right" vertical="center"/>
      <protection locked="0"/>
    </xf>
    <xf numFmtId="164" fontId="12" fillId="4" borderId="1" xfId="0" applyNumberFormat="1" applyFont="1" applyFill="1" applyBorder="1" applyAlignment="1" applyProtection="1">
      <alignment vertical="center"/>
      <protection locked="0"/>
    </xf>
    <xf numFmtId="164" fontId="8" fillId="2" borderId="1" xfId="0" applyNumberFormat="1" applyFont="1" applyFill="1" applyBorder="1" applyAlignment="1" applyProtection="1">
      <alignment vertical="center"/>
      <protection locked="0"/>
    </xf>
    <xf numFmtId="164" fontId="21" fillId="2" borderId="0" xfId="0" applyFont="1" applyFill="1" applyBorder="1" applyProtection="1">
      <protection locked="0"/>
    </xf>
    <xf numFmtId="164" fontId="19" fillId="2" borderId="0" xfId="0" applyFont="1" applyFill="1"/>
    <xf numFmtId="164" fontId="12" fillId="2" borderId="3" xfId="0" applyNumberFormat="1" applyFont="1" applyFill="1" applyBorder="1" applyAlignment="1" applyProtection="1">
      <alignment horizontal="center" vertical="center"/>
      <protection locked="0"/>
    </xf>
    <xf numFmtId="164" fontId="12" fillId="2" borderId="4" xfId="0" applyNumberFormat="1" applyFont="1" applyFill="1" applyBorder="1" applyAlignment="1" applyProtection="1">
      <alignment horizontal="center" vertical="center"/>
      <protection locked="0"/>
    </xf>
    <xf numFmtId="164" fontId="12" fillId="2" borderId="4" xfId="0" applyNumberFormat="1" applyFont="1" applyFill="1" applyBorder="1" applyAlignment="1" applyProtection="1">
      <alignment vertical="center"/>
      <protection locked="0"/>
    </xf>
    <xf numFmtId="164" fontId="12" fillId="2" borderId="5" xfId="0" applyNumberFormat="1" applyFont="1" applyFill="1" applyBorder="1" applyAlignment="1" applyProtection="1">
      <alignment vertical="center"/>
      <protection locked="0"/>
    </xf>
    <xf numFmtId="164" fontId="12" fillId="3" borderId="1" xfId="0" applyNumberFormat="1" applyFont="1" applyFill="1" applyBorder="1" applyAlignment="1" applyProtection="1">
      <alignment horizontal="center" vertical="center"/>
      <protection locked="0"/>
    </xf>
    <xf numFmtId="164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2" borderId="0" xfId="0" applyFont="1" applyFill="1" applyBorder="1" applyAlignment="1">
      <alignment horizontal="center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164" fontId="12" fillId="3" borderId="1" xfId="0" applyNumberFormat="1" applyFont="1" applyFill="1" applyBorder="1" applyAlignment="1" applyProtection="1">
      <alignment horizontal="center" vertical="center"/>
      <protection locked="0"/>
    </xf>
    <xf numFmtId="164" fontId="16" fillId="2" borderId="0" xfId="0" applyNumberFormat="1" applyFont="1" applyFill="1" applyBorder="1" applyAlignment="1" applyProtection="1">
      <alignment horizontal="center" vertical="center"/>
      <protection locked="0"/>
    </xf>
    <xf numFmtId="164" fontId="11" fillId="2" borderId="8" xfId="0" applyNumberFormat="1" applyFont="1" applyFill="1" applyBorder="1" applyAlignment="1" applyProtection="1">
      <alignment horizontal="center" vertical="center"/>
      <protection locked="0"/>
    </xf>
    <xf numFmtId="164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164" fontId="11" fillId="0" borderId="1" xfId="0" applyNumberFormat="1" applyFont="1" applyFill="1" applyBorder="1" applyAlignment="1" applyProtection="1">
      <alignment horizontal="center" vertical="center"/>
      <protection locked="0"/>
    </xf>
    <xf numFmtId="164" fontId="16" fillId="2" borderId="0" xfId="0" applyFont="1" applyFill="1" applyBorder="1" applyAlignment="1">
      <alignment horizontal="center"/>
    </xf>
    <xf numFmtId="164" fontId="11" fillId="2" borderId="1" xfId="0" applyFont="1" applyFill="1" applyBorder="1" applyAlignment="1" applyProtection="1">
      <alignment horizontal="center" vertical="center"/>
      <protection locked="0"/>
    </xf>
    <xf numFmtId="164" fontId="11" fillId="2" borderId="8" xfId="0" applyFont="1" applyFill="1" applyBorder="1" applyAlignment="1" applyProtection="1">
      <alignment horizontal="center" vertical="center"/>
      <protection locked="0"/>
    </xf>
    <xf numFmtId="164" fontId="22" fillId="2" borderId="1" xfId="0" applyNumberFormat="1" applyFont="1" applyFill="1" applyBorder="1" applyAlignment="1" applyProtection="1">
      <alignment horizontal="center" vertical="center"/>
      <protection locked="0"/>
    </xf>
    <xf numFmtId="164" fontId="22" fillId="2" borderId="1" xfId="0" applyNumberFormat="1" applyFont="1" applyFill="1" applyBorder="1" applyAlignment="1" applyProtection="1">
      <alignment vertical="center"/>
      <protection locked="0"/>
    </xf>
    <xf numFmtId="164" fontId="22" fillId="4" borderId="1" xfId="0" applyNumberFormat="1" applyFont="1" applyFill="1" applyBorder="1" applyAlignment="1" applyProtection="1">
      <alignment horizontal="center" vertical="center"/>
      <protection locked="0"/>
    </xf>
    <xf numFmtId="164" fontId="22" fillId="3" borderId="1" xfId="0" applyNumberFormat="1" applyFont="1" applyFill="1" applyBorder="1" applyAlignment="1" applyProtection="1">
      <alignment horizontal="center" vertical="center"/>
      <protection locked="0"/>
    </xf>
    <xf numFmtId="164" fontId="22" fillId="3" borderId="1" xfId="0" applyNumberFormat="1" applyFont="1" applyFill="1" applyBorder="1" applyAlignment="1" applyProtection="1">
      <alignment vertical="center"/>
      <protection locked="0"/>
    </xf>
    <xf numFmtId="164" fontId="22" fillId="2" borderId="4" xfId="0" applyNumberFormat="1" applyFont="1" applyFill="1" applyBorder="1" applyAlignment="1" applyProtection="1">
      <alignment vertical="center"/>
      <protection locked="0"/>
    </xf>
    <xf numFmtId="164" fontId="22" fillId="4" borderId="1" xfId="0" applyNumberFormat="1" applyFont="1" applyFill="1" applyBorder="1" applyAlignment="1" applyProtection="1">
      <alignment vertical="center"/>
      <protection locked="0"/>
    </xf>
    <xf numFmtId="164" fontId="22" fillId="3" borderId="1" xfId="0" applyNumberFormat="1" applyFont="1" applyFill="1" applyBorder="1" applyAlignment="1" applyProtection="1">
      <alignment horizontal="right" vertical="center"/>
      <protection locked="0"/>
    </xf>
    <xf numFmtId="165" fontId="12" fillId="2" borderId="1" xfId="0" applyNumberFormat="1" applyFont="1" applyFill="1" applyBorder="1" applyAlignment="1" applyProtection="1">
      <alignment horizontal="right" vertical="center"/>
      <protection locked="0"/>
    </xf>
    <xf numFmtId="165" fontId="12" fillId="3" borderId="1" xfId="0" applyNumberFormat="1" applyFont="1" applyFill="1" applyBorder="1" applyAlignment="1" applyProtection="1">
      <alignment horizontal="right" vertical="center"/>
      <protection locked="0"/>
    </xf>
    <xf numFmtId="165" fontId="12" fillId="2" borderId="4" xfId="0" applyNumberFormat="1" applyFont="1" applyFill="1" applyBorder="1" applyAlignment="1" applyProtection="1">
      <alignment vertical="center"/>
      <protection locked="0"/>
    </xf>
    <xf numFmtId="165" fontId="12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3" borderId="1" xfId="0" applyNumberFormat="1" applyFont="1" applyFill="1" applyBorder="1" applyAlignment="1" applyProtection="1">
      <alignment horizontal="center" vertical="center"/>
      <protection locked="0"/>
    </xf>
    <xf numFmtId="164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11" fillId="2" borderId="8" xfId="0" applyNumberFormat="1" applyFont="1" applyFill="1" applyBorder="1" applyAlignment="1" applyProtection="1">
      <alignment horizontal="center" vertical="center"/>
      <protection locked="0"/>
    </xf>
    <xf numFmtId="166" fontId="12" fillId="2" borderId="1" xfId="0" applyNumberFormat="1" applyFont="1" applyFill="1" applyBorder="1" applyAlignment="1" applyProtection="1">
      <alignment vertical="center"/>
      <protection locked="0"/>
    </xf>
    <xf numFmtId="166" fontId="12" fillId="3" borderId="1" xfId="0" applyNumberFormat="1" applyFont="1" applyFill="1" applyBorder="1" applyAlignment="1" applyProtection="1">
      <alignment vertical="center"/>
      <protection locked="0"/>
    </xf>
    <xf numFmtId="166" fontId="12" fillId="2" borderId="4" xfId="0" applyNumberFormat="1" applyFont="1" applyFill="1" applyBorder="1" applyAlignment="1" applyProtection="1">
      <alignment vertical="center"/>
      <protection locked="0"/>
    </xf>
    <xf numFmtId="166" fontId="12" fillId="3" borderId="1" xfId="0" applyNumberFormat="1" applyFont="1" applyFill="1" applyBorder="1" applyAlignment="1" applyProtection="1">
      <alignment horizontal="right" vertical="center"/>
      <protection locked="0"/>
    </xf>
    <xf numFmtId="166" fontId="11" fillId="2" borderId="1" xfId="0" applyNumberFormat="1" applyFont="1" applyFill="1" applyBorder="1" applyAlignment="1" applyProtection="1">
      <alignment horizontal="center" vertical="center"/>
      <protection locked="0"/>
    </xf>
    <xf numFmtId="166" fontId="16" fillId="2" borderId="0" xfId="0" applyNumberFormat="1" applyFont="1" applyFill="1" applyBorder="1"/>
    <xf numFmtId="166" fontId="0" fillId="2" borderId="0" xfId="0" applyNumberFormat="1" applyFill="1" applyBorder="1"/>
    <xf numFmtId="166" fontId="0" fillId="2" borderId="0" xfId="0" applyNumberFormat="1" applyFill="1"/>
    <xf numFmtId="166" fontId="16" fillId="2" borderId="0" xfId="0" applyNumberFormat="1" applyFont="1" applyFill="1" applyBorder="1" applyAlignment="1" applyProtection="1">
      <alignment horizontal="center" vertical="center"/>
      <protection locked="0"/>
    </xf>
    <xf numFmtId="166" fontId="12" fillId="2" borderId="3" xfId="0" applyNumberFormat="1" applyFont="1" applyFill="1" applyBorder="1" applyAlignment="1" applyProtection="1">
      <alignment horizontal="center" vertical="center"/>
      <protection locked="0"/>
    </xf>
    <xf numFmtId="166" fontId="12" fillId="2" borderId="4" xfId="0" applyNumberFormat="1" applyFont="1" applyFill="1" applyBorder="1" applyAlignment="1" applyProtection="1">
      <alignment horizontal="center" vertical="center"/>
      <protection locked="0"/>
    </xf>
    <xf numFmtId="166" fontId="22" fillId="2" borderId="1" xfId="0" applyNumberFormat="1" applyFont="1" applyFill="1" applyBorder="1" applyAlignment="1" applyProtection="1">
      <alignment vertical="center"/>
      <protection locked="0"/>
    </xf>
    <xf numFmtId="166" fontId="22" fillId="3" borderId="1" xfId="0" applyNumberFormat="1" applyFont="1" applyFill="1" applyBorder="1" applyAlignment="1" applyProtection="1">
      <alignment vertical="center"/>
      <protection locked="0"/>
    </xf>
    <xf numFmtId="166" fontId="22" fillId="2" borderId="4" xfId="0" applyNumberFormat="1" applyFont="1" applyFill="1" applyBorder="1" applyAlignment="1" applyProtection="1">
      <alignment horizontal="center" vertical="center"/>
      <protection locked="0"/>
    </xf>
    <xf numFmtId="166" fontId="22" fillId="3" borderId="1" xfId="0" applyNumberFormat="1" applyFont="1" applyFill="1" applyBorder="1" applyAlignment="1" applyProtection="1">
      <alignment horizontal="right" vertical="center"/>
      <protection locked="0"/>
    </xf>
    <xf numFmtId="166" fontId="11" fillId="2" borderId="8" xfId="0" applyNumberFormat="1" applyFont="1" applyFill="1" applyBorder="1" applyAlignment="1" applyProtection="1">
      <alignment horizontal="center" vertical="center"/>
      <protection locked="0"/>
    </xf>
    <xf numFmtId="164" fontId="16" fillId="2" borderId="0" xfId="0" applyNumberFormat="1" applyFont="1" applyFill="1" applyBorder="1"/>
    <xf numFmtId="164" fontId="0" fillId="2" borderId="0" xfId="0" applyNumberFormat="1" applyFill="1" applyBorder="1"/>
    <xf numFmtId="164" fontId="0" fillId="2" borderId="0" xfId="0" applyNumberFormat="1" applyFill="1"/>
    <xf numFmtId="166" fontId="11" fillId="0" borderId="1" xfId="0" applyNumberFormat="1" applyFont="1" applyBorder="1" applyAlignment="1" applyProtection="1">
      <alignment horizontal="center" vertical="center"/>
      <protection locked="0"/>
    </xf>
    <xf numFmtId="166" fontId="12" fillId="3" borderId="1" xfId="0" applyNumberFormat="1" applyFont="1" applyFill="1" applyBorder="1" applyAlignment="1" applyProtection="1">
      <alignment horizontal="center" vertical="center"/>
      <protection locked="0"/>
    </xf>
    <xf numFmtId="166" fontId="12" fillId="2" borderId="1" xfId="0" applyNumberFormat="1" applyFont="1" applyFill="1" applyBorder="1" applyAlignment="1" applyProtection="1">
      <alignment horizontal="right" vertical="center"/>
      <protection locked="0"/>
    </xf>
    <xf numFmtId="166" fontId="5" fillId="2" borderId="0" xfId="0" applyNumberFormat="1" applyFont="1" applyFill="1"/>
    <xf numFmtId="166" fontId="16" fillId="2" borderId="0" xfId="0" applyNumberFormat="1" applyFont="1" applyFill="1" applyBorder="1" applyAlignment="1">
      <alignment horizontal="center"/>
    </xf>
    <xf numFmtId="166" fontId="11" fillId="0" borderId="1" xfId="0" applyNumberFormat="1" applyFont="1" applyFill="1" applyBorder="1" applyAlignment="1" applyProtection="1">
      <alignment horizontal="center" vertical="center"/>
      <protection locked="0"/>
    </xf>
    <xf numFmtId="166" fontId="2" fillId="2" borderId="0" xfId="0" applyNumberFormat="1" applyFont="1" applyFill="1" applyBorder="1"/>
    <xf numFmtId="164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3" borderId="1" xfId="0" applyNumberFormat="1" applyFont="1" applyFill="1" applyBorder="1" applyAlignment="1" applyProtection="1">
      <alignment horizontal="center" vertical="center"/>
      <protection locked="0"/>
    </xf>
    <xf numFmtId="164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12" fillId="3" borderId="1" xfId="0" applyNumberFormat="1" applyFont="1" applyFill="1" applyBorder="1" applyAlignment="1" applyProtection="1">
      <alignment horizontal="center" vertical="center"/>
      <protection locked="0"/>
    </xf>
    <xf numFmtId="164" fontId="16" fillId="2" borderId="0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0" fontId="0" fillId="2" borderId="0" xfId="0" applyNumberFormat="1" applyFill="1"/>
    <xf numFmtId="164" fontId="21" fillId="2" borderId="2" xfId="0" applyFont="1" applyFill="1" applyBorder="1" applyAlignment="1" applyProtection="1">
      <alignment horizontal="right" vertical="center"/>
      <protection locked="0"/>
    </xf>
    <xf numFmtId="164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14" fillId="2" borderId="0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164" fontId="11" fillId="2" borderId="1" xfId="0" applyFont="1" applyFill="1" applyBorder="1" applyAlignment="1" applyProtection="1">
      <alignment horizontal="center" vertical="center"/>
      <protection locked="0"/>
    </xf>
    <xf numFmtId="164" fontId="11" fillId="2" borderId="3" xfId="0" applyFont="1" applyFill="1" applyBorder="1" applyAlignment="1" applyProtection="1">
      <alignment horizontal="center" vertical="center"/>
      <protection locked="0"/>
    </xf>
    <xf numFmtId="164" fontId="11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3" borderId="1" xfId="0" applyNumberFormat="1" applyFont="1" applyFill="1" applyBorder="1" applyAlignment="1" applyProtection="1">
      <alignment horizontal="center" vertical="center"/>
      <protection locked="0"/>
    </xf>
    <xf numFmtId="16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10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13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3" xfId="0" applyNumberFormat="1" applyFont="1" applyFill="1" applyBorder="1" applyAlignment="1" applyProtection="1">
      <alignment horizontal="center" vertical="center"/>
      <protection locked="0"/>
    </xf>
    <xf numFmtId="164" fontId="11" fillId="2" borderId="4" xfId="0" applyNumberFormat="1" applyFont="1" applyFill="1" applyBorder="1" applyAlignment="1" applyProtection="1">
      <alignment horizontal="center" vertical="center"/>
      <protection locked="0"/>
    </xf>
    <xf numFmtId="164" fontId="11" fillId="2" borderId="5" xfId="0" applyNumberFormat="1" applyFont="1" applyFill="1" applyBorder="1" applyAlignment="1" applyProtection="1">
      <alignment horizontal="center" vertical="center"/>
      <protection locked="0"/>
    </xf>
    <xf numFmtId="164" fontId="11" fillId="2" borderId="12" xfId="0" applyNumberFormat="1" applyFont="1" applyFill="1" applyBorder="1" applyAlignment="1" applyProtection="1">
      <alignment horizontal="center" vertical="center"/>
      <protection locked="0"/>
    </xf>
    <xf numFmtId="164" fontId="11" fillId="2" borderId="2" xfId="0" applyNumberFormat="1" applyFont="1" applyFill="1" applyBorder="1" applyAlignment="1" applyProtection="1">
      <alignment horizontal="center" vertical="center"/>
      <protection locked="0"/>
    </xf>
    <xf numFmtId="164" fontId="11" fillId="2" borderId="13" xfId="0" applyNumberFormat="1" applyFont="1" applyFill="1" applyBorder="1" applyAlignment="1" applyProtection="1">
      <alignment horizontal="center" vertical="center"/>
      <protection locked="0"/>
    </xf>
    <xf numFmtId="164" fontId="11" fillId="2" borderId="8" xfId="0" applyNumberFormat="1" applyFont="1" applyFill="1" applyBorder="1" applyAlignment="1" applyProtection="1">
      <alignment horizontal="center" vertical="center"/>
      <protection locked="0"/>
    </xf>
    <xf numFmtId="164" fontId="16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center" vertical="center"/>
      <protection locked="0"/>
    </xf>
    <xf numFmtId="164" fontId="11" fillId="2" borderId="6" xfId="0" applyNumberFormat="1" applyFont="1" applyFill="1" applyBorder="1" applyAlignment="1" applyProtection="1">
      <alignment horizontal="center" vertical="center"/>
      <protection locked="0"/>
    </xf>
    <xf numFmtId="164" fontId="11" fillId="2" borderId="7" xfId="0" applyNumberFormat="1" applyFont="1" applyFill="1" applyBorder="1" applyAlignment="1" applyProtection="1">
      <alignment horizontal="center" vertical="center"/>
      <protection locked="0"/>
    </xf>
    <xf numFmtId="164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0" xfId="0" applyNumberFormat="1" applyFont="1" applyFill="1" applyAlignment="1" applyProtection="1">
      <alignment horizontal="center" vertical="center" wrapText="1"/>
      <protection locked="0"/>
    </xf>
    <xf numFmtId="164" fontId="11" fillId="0" borderId="3" xfId="0" applyNumberFormat="1" applyFont="1" applyFill="1" applyBorder="1" applyAlignment="1" applyProtection="1">
      <alignment horizontal="center" vertical="center"/>
      <protection locked="0"/>
    </xf>
    <xf numFmtId="164" fontId="11" fillId="0" borderId="4" xfId="0" applyNumberFormat="1" applyFont="1" applyFill="1" applyBorder="1" applyAlignment="1" applyProtection="1">
      <alignment horizontal="center" vertical="center"/>
      <protection locked="0"/>
    </xf>
    <xf numFmtId="164" fontId="11" fillId="0" borderId="5" xfId="0" applyNumberFormat="1" applyFont="1" applyFill="1" applyBorder="1" applyAlignment="1" applyProtection="1">
      <alignment horizontal="center" vertical="center"/>
      <protection locked="0"/>
    </xf>
    <xf numFmtId="164" fontId="17" fillId="0" borderId="1" xfId="0" applyFont="1" applyBorder="1"/>
    <xf numFmtId="0" fontId="18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3" xfId="0" applyNumberFormat="1" applyFont="1" applyFill="1" applyBorder="1" applyAlignment="1" applyProtection="1">
      <alignment horizontal="center" vertical="center"/>
      <protection locked="0"/>
    </xf>
    <xf numFmtId="164" fontId="11" fillId="3" borderId="4" xfId="0" applyNumberFormat="1" applyFont="1" applyFill="1" applyBorder="1" applyAlignment="1" applyProtection="1">
      <alignment horizontal="center" vertical="center"/>
      <protection locked="0"/>
    </xf>
    <xf numFmtId="164" fontId="11" fillId="3" borderId="5" xfId="0" applyNumberFormat="1" applyFont="1" applyFill="1" applyBorder="1" applyAlignment="1" applyProtection="1">
      <alignment horizontal="center" vertical="center"/>
      <protection locked="0"/>
    </xf>
    <xf numFmtId="164" fontId="16" fillId="2" borderId="0" xfId="0" applyFont="1" applyFill="1" applyBorder="1" applyAlignment="1">
      <alignment horizontal="center"/>
    </xf>
    <xf numFmtId="164" fontId="11" fillId="2" borderId="12" xfId="0" applyFont="1" applyFill="1" applyBorder="1" applyAlignment="1" applyProtection="1">
      <alignment horizontal="center" vertical="center"/>
      <protection locked="0"/>
    </xf>
    <xf numFmtId="164" fontId="11" fillId="2" borderId="2" xfId="0" applyFont="1" applyFill="1" applyBorder="1" applyAlignment="1" applyProtection="1">
      <alignment horizontal="center" vertical="center"/>
      <protection locked="0"/>
    </xf>
    <xf numFmtId="164" fontId="11" fillId="2" borderId="13" xfId="0" applyFont="1" applyFill="1" applyBorder="1" applyAlignment="1" applyProtection="1">
      <alignment horizontal="center" vertical="center"/>
      <protection locked="0"/>
    </xf>
    <xf numFmtId="16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1" xfId="0" applyNumberFormat="1" applyFont="1" applyFill="1" applyBorder="1" applyAlignment="1" applyProtection="1">
      <alignment horizontal="left" vertical="center"/>
      <protection locked="0"/>
    </xf>
    <xf numFmtId="164" fontId="22" fillId="2" borderId="1" xfId="0" applyNumberFormat="1" applyFont="1" applyFill="1" applyBorder="1" applyAlignment="1" applyProtection="1">
      <alignment horizontal="left" vertical="center"/>
      <protection locked="0"/>
    </xf>
    <xf numFmtId="164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21" fillId="2" borderId="2" xfId="0" applyFont="1" applyFill="1" applyBorder="1" applyAlignment="1" applyProtection="1">
      <alignment horizontal="right"/>
      <protection locked="0"/>
    </xf>
    <xf numFmtId="164" fontId="11" fillId="3" borderId="6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3" xfId="1"/>
    <cellStyle name="Normal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100th%20SLBC/Annexure-%20F,%20F1,%20F2,%20F3,%20F4,%20F5-%20June%20201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heet"/>
      <sheetName val="Annexure- F (4)"/>
      <sheetName val="Annexure- F, FI,F2 "/>
      <sheetName val="Charts"/>
      <sheetName val="Annexure- F (3)"/>
      <sheetName val="Bankwise"/>
      <sheetName val="Annexure- F (5)"/>
      <sheetName val="Annexure-F"/>
      <sheetName val="Annexure-F(1)"/>
      <sheetName val="Annexure-F(3)"/>
      <sheetName val="Annexure-F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N63"/>
  <sheetViews>
    <sheetView tabSelected="1" view="pageBreakPreview" topLeftCell="H4" zoomScale="69" zoomScaleSheetLayoutView="69" workbookViewId="0">
      <selection activeCell="U17" sqref="U17"/>
    </sheetView>
  </sheetViews>
  <sheetFormatPr defaultColWidth="9" defaultRowHeight="23.25" x14ac:dyDescent="0.25"/>
  <cols>
    <col min="1" max="1" width="6.625" style="1" customWidth="1"/>
    <col min="2" max="2" width="28" style="13" customWidth="1"/>
    <col min="3" max="3" width="12.875" style="8" customWidth="1"/>
    <col min="4" max="4" width="17.75" style="74" customWidth="1"/>
    <col min="5" max="5" width="13.125" style="100" customWidth="1"/>
    <col min="6" max="6" width="15" style="1" customWidth="1"/>
    <col min="7" max="7" width="9.625" style="1" customWidth="1"/>
    <col min="8" max="8" width="13.875" style="8" customWidth="1"/>
    <col min="9" max="9" width="13.75" style="74" customWidth="1"/>
    <col min="10" max="10" width="10.875" style="100" customWidth="1"/>
    <col min="11" max="11" width="13.125" style="74" customWidth="1"/>
    <col min="12" max="12" width="10.875" style="1" customWidth="1"/>
    <col min="13" max="13" width="12.875" style="100" customWidth="1"/>
    <col min="14" max="14" width="13.75" style="74" customWidth="1"/>
    <col min="15" max="15" width="11.875" style="8" customWidth="1"/>
    <col min="16" max="16" width="13.75" style="74" customWidth="1"/>
    <col min="17" max="17" width="9" style="1" customWidth="1"/>
    <col min="18" max="18" width="9.25" style="1" customWidth="1"/>
    <col min="19" max="19" width="22" style="1" customWidth="1"/>
    <col min="20" max="20" width="10.875" style="8" customWidth="1"/>
    <col min="21" max="21" width="12.125" style="74" customWidth="1"/>
    <col min="22" max="22" width="10.25" style="8" customWidth="1"/>
    <col min="23" max="23" width="13" style="74" customWidth="1"/>
    <col min="24" max="24" width="10.25" style="1" customWidth="1"/>
    <col min="25" max="25" width="10" style="100" customWidth="1"/>
    <col min="26" max="26" width="13.875" style="74" customWidth="1"/>
    <col min="27" max="27" width="8.75" style="8" customWidth="1"/>
    <col min="28" max="28" width="13.75" style="74" customWidth="1"/>
    <col min="29" max="29" width="9.375" style="1" customWidth="1"/>
    <col min="30" max="30" width="10" style="8" customWidth="1"/>
    <col min="31" max="31" width="13.375" style="74" customWidth="1"/>
    <col min="32" max="32" width="8.75" style="8" customWidth="1"/>
    <col min="33" max="33" width="10" style="1" customWidth="1"/>
    <col min="34" max="34" width="10.375" style="1" customWidth="1"/>
    <col min="35" max="35" width="9.25" style="1" customWidth="1"/>
    <col min="36" max="36" width="22" style="1" customWidth="1"/>
    <col min="37" max="37" width="13.375" style="8" customWidth="1"/>
    <col min="38" max="38" width="15.75" style="74" customWidth="1"/>
    <col min="39" max="39" width="14.75" style="8" customWidth="1"/>
    <col min="40" max="40" width="15.125" style="74" customWidth="1"/>
    <col min="41" max="41" width="8.875" style="1" customWidth="1"/>
    <col min="42" max="42" width="12.75" style="8" customWidth="1"/>
    <col min="43" max="43" width="16.125" style="74" customWidth="1"/>
    <col min="44" max="44" width="12.625" style="8" customWidth="1"/>
    <col min="45" max="45" width="15.125" style="74" customWidth="1"/>
    <col min="46" max="46" width="8.875" style="1" customWidth="1"/>
    <col min="47" max="47" width="11.75" style="8" customWidth="1"/>
    <col min="48" max="48" width="13.75" style="1" customWidth="1"/>
    <col min="49" max="49" width="13.5" style="8" customWidth="1"/>
    <col min="50" max="50" width="15.625" style="1" customWidth="1"/>
    <col min="51" max="51" width="8.5" style="1" customWidth="1"/>
    <col min="52" max="52" width="5.75" style="1" customWidth="1"/>
    <col min="53" max="53" width="21.125" style="1" customWidth="1"/>
    <col min="54" max="54" width="10.875" style="8" customWidth="1"/>
    <col min="55" max="55" width="14" style="1" customWidth="1"/>
    <col min="56" max="56" width="9.25" style="8" customWidth="1"/>
    <col min="57" max="57" width="13.625" style="1" customWidth="1"/>
    <col min="58" max="58" width="8" style="1" customWidth="1"/>
    <col min="59" max="59" width="9.125" style="8" customWidth="1"/>
    <col min="60" max="60" width="13.375" style="74" customWidth="1"/>
    <col min="61" max="61" width="7.875" style="8" customWidth="1"/>
    <col min="62" max="62" width="13.25" style="74" customWidth="1"/>
    <col min="63" max="63" width="8.375" style="1" customWidth="1"/>
    <col min="64" max="64" width="9.625" style="8" customWidth="1"/>
    <col min="65" max="65" width="11.75" style="74" customWidth="1"/>
    <col min="66" max="66" width="8.5" style="8" customWidth="1"/>
    <col min="67" max="67" width="10.625" style="74" customWidth="1"/>
    <col min="68" max="68" width="8.375" style="1" customWidth="1"/>
    <col min="69" max="69" width="9.125" style="8" customWidth="1"/>
    <col min="70" max="70" width="11.875" style="74" customWidth="1"/>
    <col min="71" max="71" width="7.25" style="8" customWidth="1"/>
    <col min="72" max="72" width="7.875" style="85" customWidth="1"/>
    <col min="73" max="73" width="7.75" style="1" customWidth="1"/>
    <col min="74" max="74" width="6.125" style="1" customWidth="1"/>
    <col min="75" max="75" width="23.125" style="1" customWidth="1"/>
    <col min="76" max="76" width="12.375" style="8" customWidth="1"/>
    <col min="77" max="77" width="15.75" style="74" customWidth="1"/>
    <col min="78" max="78" width="11.5" style="8" customWidth="1"/>
    <col min="79" max="79" width="16.625" style="74" customWidth="1"/>
    <col min="80" max="80" width="10.625" style="1" customWidth="1"/>
    <col min="81" max="81" width="11.75" style="8" customWidth="1"/>
    <col min="82" max="82" width="12.5" style="74" customWidth="1"/>
    <col min="83" max="83" width="9.5" style="8" customWidth="1"/>
    <col min="84" max="84" width="11" style="74" customWidth="1"/>
    <col min="85" max="85" width="9.25" style="1" customWidth="1"/>
    <col min="86" max="86" width="10" style="8" customWidth="1"/>
    <col min="87" max="87" width="13.25" style="74" customWidth="1"/>
    <col min="88" max="88" width="9.25" style="8" customWidth="1"/>
    <col min="89" max="89" width="13" style="74" customWidth="1"/>
    <col min="90" max="90" width="12.5" style="1" customWidth="1"/>
    <col min="91" max="91" width="9.25" style="1" customWidth="1"/>
    <col min="92" max="92" width="25" style="1" customWidth="1"/>
    <col min="93" max="93" width="12.125" style="8" customWidth="1"/>
    <col min="94" max="94" width="14.625" style="74" customWidth="1"/>
    <col min="95" max="95" width="10.5" style="8" customWidth="1"/>
    <col min="96" max="96" width="13.75" style="74" customWidth="1"/>
    <col min="97" max="97" width="11.375" style="1" customWidth="1"/>
    <col min="98" max="98" width="11.5" style="8" customWidth="1"/>
    <col min="99" max="99" width="13.625" style="74" customWidth="1"/>
    <col min="100" max="100" width="10.125" style="8" customWidth="1"/>
    <col min="101" max="101" width="11.375" style="74" customWidth="1"/>
    <col min="102" max="102" width="12" style="1" customWidth="1"/>
    <col min="103" max="103" width="11.125" style="8" customWidth="1"/>
    <col min="104" max="104" width="13.375" style="74" customWidth="1"/>
    <col min="105" max="105" width="8.75" style="8" customWidth="1"/>
    <col min="106" max="106" width="10.75" style="74" customWidth="1"/>
    <col min="107" max="107" width="9.625" style="1" customWidth="1"/>
    <col min="108" max="108" width="9.25" style="1" customWidth="1"/>
    <col min="109" max="109" width="23.375" style="1" customWidth="1"/>
    <col min="110" max="110" width="10.625" style="8" customWidth="1"/>
    <col min="111" max="111" width="13.25" style="74" customWidth="1"/>
    <col min="112" max="112" width="11" style="8" customWidth="1"/>
    <col min="113" max="113" width="15.625" style="74" customWidth="1"/>
    <col min="114" max="114" width="9.625" style="8" customWidth="1"/>
    <col min="115" max="115" width="12.625" style="8" customWidth="1"/>
    <col min="116" max="116" width="14.125" style="74" customWidth="1"/>
    <col min="117" max="117" width="11.375" style="8" customWidth="1"/>
    <col min="118" max="118" width="12" style="74" customWidth="1"/>
    <col min="119" max="119" width="10.125" style="8" customWidth="1"/>
    <col min="120" max="120" width="13.5" style="8" customWidth="1"/>
    <col min="121" max="121" width="16.625" style="74" customWidth="1"/>
    <col min="122" max="122" width="12.75" style="8" customWidth="1"/>
    <col min="123" max="123" width="15.375" style="74" customWidth="1"/>
    <col min="124" max="124" width="11.875" style="1" customWidth="1"/>
    <col min="125" max="125" width="7.875" style="1" customWidth="1"/>
    <col min="126" max="126" width="24.125" style="1" customWidth="1"/>
    <col min="127" max="127" width="12.125" style="8" customWidth="1"/>
    <col min="128" max="128" width="12" style="74" customWidth="1"/>
    <col min="129" max="129" width="9.875" style="8" customWidth="1"/>
    <col min="130" max="130" width="13.5" style="74" customWidth="1"/>
    <col min="131" max="131" width="9.625" style="8" customWidth="1"/>
    <col min="132" max="132" width="12.625" style="8" customWidth="1"/>
    <col min="133" max="133" width="14.125" style="74" customWidth="1"/>
    <col min="134" max="134" width="11.375" style="8" customWidth="1"/>
    <col min="135" max="135" width="12" style="74" customWidth="1"/>
    <col min="136" max="136" width="10.125" style="8" customWidth="1"/>
    <col min="137" max="137" width="14.625" style="8" customWidth="1"/>
    <col min="138" max="138" width="15.25" style="74" customWidth="1"/>
    <col min="139" max="139" width="15" style="8" customWidth="1"/>
    <col min="140" max="140" width="14.25" style="74" customWidth="1"/>
    <col min="141" max="141" width="11.875" style="1" customWidth="1"/>
    <col min="142" max="142" width="9.25" style="1" customWidth="1"/>
    <col min="143" max="143" width="31.125" style="1" customWidth="1"/>
    <col min="144" max="144" width="15.125" style="8" customWidth="1"/>
    <col min="145" max="145" width="18.75" style="74" customWidth="1"/>
    <col min="146" max="146" width="13.25" style="8" customWidth="1"/>
    <col min="147" max="147" width="15.125" style="74" customWidth="1"/>
    <col min="148" max="148" width="12.625" style="1" customWidth="1"/>
    <col min="149" max="149" width="15.125" style="8" customWidth="1"/>
    <col min="150" max="150" width="15" style="74" customWidth="1"/>
    <col min="151" max="151" width="14.25" style="8" customWidth="1"/>
    <col min="152" max="152" width="16" style="74" customWidth="1"/>
    <col min="153" max="153" width="10.5" style="8" customWidth="1"/>
    <col min="154" max="154" width="9.25" style="1" customWidth="1"/>
    <col min="155" max="155" width="28.25" style="1" customWidth="1"/>
    <col min="156" max="156" width="15.125" style="8" customWidth="1"/>
    <col min="157" max="157" width="16" style="74" customWidth="1"/>
    <col min="158" max="158" width="13.25" style="8" customWidth="1"/>
    <col min="159" max="159" width="16.625" style="74" customWidth="1"/>
    <col min="160" max="160" width="12.625" style="1" customWidth="1"/>
    <col min="161" max="161" width="15.125" style="8" customWidth="1"/>
    <col min="162" max="162" width="17.375" style="1" customWidth="1"/>
    <col min="163" max="163" width="14.25" style="8" customWidth="1"/>
    <col min="164" max="164" width="15.5" style="1" customWidth="1"/>
    <col min="165" max="165" width="11.375" style="8" customWidth="1"/>
    <col min="166" max="16384" width="9" style="1"/>
  </cols>
  <sheetData>
    <row r="1" spans="1:170" s="6" customFormat="1" ht="30.75" customHeight="1" x14ac:dyDescent="0.15">
      <c r="A1" s="104" t="s">
        <v>114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 t="s">
        <v>115</v>
      </c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 t="s">
        <v>115</v>
      </c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 t="s">
        <v>115</v>
      </c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 t="s">
        <v>115</v>
      </c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 t="s">
        <v>115</v>
      </c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 t="s">
        <v>115</v>
      </c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 t="s">
        <v>115</v>
      </c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 t="s">
        <v>115</v>
      </c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 t="s">
        <v>115</v>
      </c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5"/>
      <c r="FK1" s="5"/>
    </row>
    <row r="2" spans="1:170" s="15" customFormat="1" ht="35.25" customHeight="1" x14ac:dyDescent="0.25">
      <c r="A2" s="126" t="s">
        <v>117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 t="s">
        <v>117</v>
      </c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 t="s">
        <v>117</v>
      </c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 t="s">
        <v>117</v>
      </c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 t="s">
        <v>117</v>
      </c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 t="s">
        <v>117</v>
      </c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 t="s">
        <v>117</v>
      </c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 t="s">
        <v>117</v>
      </c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  <c r="EI2" s="126"/>
      <c r="EJ2" s="126"/>
      <c r="EK2" s="126"/>
      <c r="EL2" s="132" t="s">
        <v>117</v>
      </c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 t="s">
        <v>117</v>
      </c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6"/>
      <c r="FK2" s="16"/>
      <c r="FL2" s="16"/>
      <c r="FM2" s="16"/>
      <c r="FN2" s="16"/>
    </row>
    <row r="3" spans="1:170" s="34" customFormat="1" ht="26.25" customHeight="1" thickBot="1" x14ac:dyDescent="0.4">
      <c r="A3" s="150" t="s">
        <v>87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02" t="s">
        <v>87</v>
      </c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 t="s">
        <v>87</v>
      </c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 t="s">
        <v>87</v>
      </c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 t="s">
        <v>87</v>
      </c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 t="s">
        <v>87</v>
      </c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 t="s">
        <v>87</v>
      </c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 t="s">
        <v>87</v>
      </c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 t="s">
        <v>87</v>
      </c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 t="s">
        <v>87</v>
      </c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33"/>
      <c r="FK3" s="33"/>
    </row>
    <row r="4" spans="1:170" s="20" customFormat="1" ht="27.75" customHeight="1" thickBot="1" x14ac:dyDescent="0.2">
      <c r="A4" s="103" t="s">
        <v>0</v>
      </c>
      <c r="B4" s="103"/>
      <c r="C4" s="118" t="s">
        <v>1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03" t="s">
        <v>0</v>
      </c>
      <c r="S4" s="103"/>
      <c r="T4" s="119" t="s">
        <v>1</v>
      </c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20"/>
      <c r="AI4" s="103" t="s">
        <v>0</v>
      </c>
      <c r="AJ4" s="103"/>
      <c r="AK4" s="118" t="s">
        <v>1</v>
      </c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20"/>
      <c r="AZ4" s="103" t="s">
        <v>0</v>
      </c>
      <c r="BA4" s="103"/>
      <c r="BB4" s="118" t="s">
        <v>1</v>
      </c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20"/>
      <c r="BV4" s="103" t="s">
        <v>0</v>
      </c>
      <c r="BW4" s="103"/>
      <c r="BX4" s="103" t="s">
        <v>1</v>
      </c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 t="s">
        <v>0</v>
      </c>
      <c r="CN4" s="103"/>
      <c r="CO4" s="103" t="s">
        <v>1</v>
      </c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 t="s">
        <v>0</v>
      </c>
      <c r="DE4" s="103"/>
      <c r="DF4" s="103" t="s">
        <v>1</v>
      </c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29" t="s">
        <v>2</v>
      </c>
      <c r="DV4" s="127" t="s">
        <v>3</v>
      </c>
      <c r="DW4" s="103" t="s">
        <v>88</v>
      </c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 t="s">
        <v>0</v>
      </c>
      <c r="EM4" s="103"/>
      <c r="EN4" s="133" t="s">
        <v>89</v>
      </c>
      <c r="EO4" s="134"/>
      <c r="EP4" s="134"/>
      <c r="EQ4" s="134"/>
      <c r="ER4" s="134"/>
      <c r="ES4" s="134"/>
      <c r="ET4" s="134"/>
      <c r="EU4" s="134"/>
      <c r="EV4" s="134"/>
      <c r="EW4" s="135"/>
      <c r="EX4" s="103" t="s">
        <v>0</v>
      </c>
      <c r="EY4" s="103"/>
      <c r="EZ4" s="105" t="s">
        <v>46</v>
      </c>
      <c r="FA4" s="136"/>
      <c r="FB4" s="136"/>
      <c r="FC4" s="136"/>
      <c r="FD4" s="136"/>
      <c r="FE4" s="137" t="s">
        <v>90</v>
      </c>
      <c r="FF4" s="137"/>
      <c r="FG4" s="137"/>
      <c r="FH4" s="137"/>
      <c r="FI4" s="137"/>
    </row>
    <row r="5" spans="1:170" s="21" customFormat="1" ht="44.25" customHeight="1" thickBot="1" x14ac:dyDescent="0.2">
      <c r="A5" s="111" t="s">
        <v>113</v>
      </c>
      <c r="B5" s="103" t="s">
        <v>3</v>
      </c>
      <c r="C5" s="138" t="s">
        <v>40</v>
      </c>
      <c r="D5" s="139"/>
      <c r="E5" s="139"/>
      <c r="F5" s="139"/>
      <c r="G5" s="139"/>
      <c r="H5" s="139"/>
      <c r="I5" s="139"/>
      <c r="J5" s="139"/>
      <c r="K5" s="139"/>
      <c r="L5" s="139"/>
      <c r="M5" s="112" t="s">
        <v>97</v>
      </c>
      <c r="N5" s="113"/>
      <c r="O5" s="113"/>
      <c r="P5" s="113"/>
      <c r="Q5" s="114"/>
      <c r="R5" s="111" t="s">
        <v>2</v>
      </c>
      <c r="S5" s="103" t="s">
        <v>3</v>
      </c>
      <c r="T5" s="140" t="s">
        <v>41</v>
      </c>
      <c r="U5" s="105"/>
      <c r="V5" s="105"/>
      <c r="W5" s="105"/>
      <c r="X5" s="105"/>
      <c r="Y5" s="105" t="s">
        <v>42</v>
      </c>
      <c r="Z5" s="105"/>
      <c r="AA5" s="105"/>
      <c r="AB5" s="105"/>
      <c r="AC5" s="105"/>
      <c r="AD5" s="112" t="s">
        <v>98</v>
      </c>
      <c r="AE5" s="113"/>
      <c r="AF5" s="113"/>
      <c r="AG5" s="113"/>
      <c r="AH5" s="114"/>
      <c r="AI5" s="111" t="s">
        <v>2</v>
      </c>
      <c r="AJ5" s="103" t="s">
        <v>3</v>
      </c>
      <c r="AK5" s="105" t="s">
        <v>43</v>
      </c>
      <c r="AL5" s="105"/>
      <c r="AM5" s="105"/>
      <c r="AN5" s="105"/>
      <c r="AO5" s="105"/>
      <c r="AP5" s="112" t="s">
        <v>100</v>
      </c>
      <c r="AQ5" s="113"/>
      <c r="AR5" s="113"/>
      <c r="AS5" s="113"/>
      <c r="AT5" s="114"/>
      <c r="AU5" s="145" t="s">
        <v>101</v>
      </c>
      <c r="AV5" s="145"/>
      <c r="AW5" s="145"/>
      <c r="AX5" s="145"/>
      <c r="AY5" s="145"/>
      <c r="AZ5" s="111" t="s">
        <v>2</v>
      </c>
      <c r="BA5" s="103" t="s">
        <v>3</v>
      </c>
      <c r="BB5" s="145" t="s">
        <v>102</v>
      </c>
      <c r="BC5" s="145"/>
      <c r="BD5" s="145"/>
      <c r="BE5" s="145"/>
      <c r="BF5" s="145"/>
      <c r="BG5" s="145" t="s">
        <v>103</v>
      </c>
      <c r="BH5" s="145"/>
      <c r="BI5" s="145"/>
      <c r="BJ5" s="145"/>
      <c r="BK5" s="145"/>
      <c r="BL5" s="145" t="s">
        <v>104</v>
      </c>
      <c r="BM5" s="145"/>
      <c r="BN5" s="145"/>
      <c r="BO5" s="145"/>
      <c r="BP5" s="149"/>
      <c r="BQ5" s="151" t="s">
        <v>105</v>
      </c>
      <c r="BR5" s="151"/>
      <c r="BS5" s="151"/>
      <c r="BT5" s="151"/>
      <c r="BU5" s="151"/>
      <c r="BV5" s="148" t="s">
        <v>2</v>
      </c>
      <c r="BW5" s="103" t="s">
        <v>3</v>
      </c>
      <c r="BX5" s="105" t="s">
        <v>106</v>
      </c>
      <c r="BY5" s="105"/>
      <c r="BZ5" s="105"/>
      <c r="CA5" s="105"/>
      <c r="CB5" s="105"/>
      <c r="CC5" s="105" t="s">
        <v>37</v>
      </c>
      <c r="CD5" s="105"/>
      <c r="CE5" s="105"/>
      <c r="CF5" s="105"/>
      <c r="CG5" s="105"/>
      <c r="CH5" s="105" t="s">
        <v>92</v>
      </c>
      <c r="CI5" s="105"/>
      <c r="CJ5" s="105"/>
      <c r="CK5" s="105"/>
      <c r="CL5" s="105"/>
      <c r="CM5" s="111" t="s">
        <v>2</v>
      </c>
      <c r="CN5" s="103" t="s">
        <v>3</v>
      </c>
      <c r="CO5" s="105" t="s">
        <v>93</v>
      </c>
      <c r="CP5" s="105"/>
      <c r="CQ5" s="105"/>
      <c r="CR5" s="105"/>
      <c r="CS5" s="105"/>
      <c r="CT5" s="105" t="s">
        <v>38</v>
      </c>
      <c r="CU5" s="105"/>
      <c r="CV5" s="105"/>
      <c r="CW5" s="105"/>
      <c r="CX5" s="105"/>
      <c r="CY5" s="105" t="s">
        <v>39</v>
      </c>
      <c r="CZ5" s="105"/>
      <c r="DA5" s="105"/>
      <c r="DB5" s="105"/>
      <c r="DC5" s="105"/>
      <c r="DD5" s="111" t="s">
        <v>2</v>
      </c>
      <c r="DE5" s="103" t="s">
        <v>3</v>
      </c>
      <c r="DF5" s="105" t="s">
        <v>108</v>
      </c>
      <c r="DG5" s="105"/>
      <c r="DH5" s="105"/>
      <c r="DI5" s="105"/>
      <c r="DJ5" s="105"/>
      <c r="DK5" s="145" t="s">
        <v>109</v>
      </c>
      <c r="DL5" s="145"/>
      <c r="DM5" s="145"/>
      <c r="DN5" s="145"/>
      <c r="DO5" s="145"/>
      <c r="DP5" s="105" t="s">
        <v>45</v>
      </c>
      <c r="DQ5" s="105"/>
      <c r="DR5" s="105"/>
      <c r="DS5" s="105"/>
      <c r="DT5" s="105"/>
      <c r="DU5" s="130"/>
      <c r="DV5" s="128"/>
      <c r="DW5" s="105" t="s">
        <v>91</v>
      </c>
      <c r="DX5" s="105"/>
      <c r="DY5" s="105"/>
      <c r="DZ5" s="105"/>
      <c r="EA5" s="105"/>
      <c r="EB5" s="105" t="s">
        <v>92</v>
      </c>
      <c r="EC5" s="105"/>
      <c r="ED5" s="105"/>
      <c r="EE5" s="105"/>
      <c r="EF5" s="105"/>
      <c r="EG5" s="105" t="s">
        <v>93</v>
      </c>
      <c r="EH5" s="105"/>
      <c r="EI5" s="105"/>
      <c r="EJ5" s="105"/>
      <c r="EK5" s="105"/>
      <c r="EL5" s="111" t="s">
        <v>2</v>
      </c>
      <c r="EM5" s="103" t="s">
        <v>3</v>
      </c>
      <c r="EN5" s="138" t="s">
        <v>94</v>
      </c>
      <c r="EO5" s="139"/>
      <c r="EP5" s="139"/>
      <c r="EQ5" s="139"/>
      <c r="ER5" s="140"/>
      <c r="ES5" s="138" t="s">
        <v>95</v>
      </c>
      <c r="ET5" s="139"/>
      <c r="EU5" s="139"/>
      <c r="EV5" s="139"/>
      <c r="EW5" s="140"/>
      <c r="EX5" s="111" t="s">
        <v>2</v>
      </c>
      <c r="EY5" s="103" t="s">
        <v>3</v>
      </c>
      <c r="EZ5" s="136"/>
      <c r="FA5" s="136"/>
      <c r="FB5" s="136"/>
      <c r="FC5" s="136"/>
      <c r="FD5" s="136"/>
      <c r="FE5" s="137"/>
      <c r="FF5" s="137"/>
      <c r="FG5" s="137"/>
      <c r="FH5" s="137"/>
      <c r="FI5" s="137"/>
    </row>
    <row r="6" spans="1:170" s="20" customFormat="1" ht="39" customHeight="1" thickBot="1" x14ac:dyDescent="0.2">
      <c r="A6" s="111"/>
      <c r="B6" s="103"/>
      <c r="C6" s="103">
        <v>1</v>
      </c>
      <c r="D6" s="103"/>
      <c r="E6" s="103"/>
      <c r="F6" s="103"/>
      <c r="G6" s="103"/>
      <c r="H6" s="103">
        <v>2</v>
      </c>
      <c r="I6" s="103"/>
      <c r="J6" s="103"/>
      <c r="K6" s="103"/>
      <c r="L6" s="118"/>
      <c r="M6" s="115"/>
      <c r="N6" s="116"/>
      <c r="O6" s="116"/>
      <c r="P6" s="116"/>
      <c r="Q6" s="117"/>
      <c r="R6" s="111"/>
      <c r="S6" s="103"/>
      <c r="T6" s="120">
        <v>3</v>
      </c>
      <c r="U6" s="103"/>
      <c r="V6" s="103"/>
      <c r="W6" s="103"/>
      <c r="X6" s="103"/>
      <c r="Y6" s="103">
        <v>4</v>
      </c>
      <c r="Z6" s="103"/>
      <c r="AA6" s="103"/>
      <c r="AB6" s="103"/>
      <c r="AC6" s="103"/>
      <c r="AD6" s="115"/>
      <c r="AE6" s="116"/>
      <c r="AF6" s="116"/>
      <c r="AG6" s="116"/>
      <c r="AH6" s="117"/>
      <c r="AI6" s="111"/>
      <c r="AJ6" s="103"/>
      <c r="AK6" s="103" t="s">
        <v>99</v>
      </c>
      <c r="AL6" s="103"/>
      <c r="AM6" s="103"/>
      <c r="AN6" s="103"/>
      <c r="AO6" s="103"/>
      <c r="AP6" s="115"/>
      <c r="AQ6" s="116"/>
      <c r="AR6" s="116"/>
      <c r="AS6" s="116"/>
      <c r="AT6" s="117"/>
      <c r="AU6" s="107">
        <v>6</v>
      </c>
      <c r="AV6" s="107"/>
      <c r="AW6" s="107"/>
      <c r="AX6" s="107"/>
      <c r="AY6" s="107"/>
      <c r="AZ6" s="111"/>
      <c r="BA6" s="103"/>
      <c r="BB6" s="106">
        <v>7</v>
      </c>
      <c r="BC6" s="106"/>
      <c r="BD6" s="106"/>
      <c r="BE6" s="106"/>
      <c r="BF6" s="106"/>
      <c r="BG6" s="107">
        <v>8</v>
      </c>
      <c r="BH6" s="107"/>
      <c r="BI6" s="107"/>
      <c r="BJ6" s="107"/>
      <c r="BK6" s="107"/>
      <c r="BL6" s="107">
        <v>9</v>
      </c>
      <c r="BM6" s="107"/>
      <c r="BN6" s="107"/>
      <c r="BO6" s="107"/>
      <c r="BP6" s="108"/>
      <c r="BQ6" s="142"/>
      <c r="BR6" s="143"/>
      <c r="BS6" s="143"/>
      <c r="BT6" s="143"/>
      <c r="BU6" s="144"/>
      <c r="BV6" s="148"/>
      <c r="BW6" s="103"/>
      <c r="BX6" s="107" t="s">
        <v>107</v>
      </c>
      <c r="BY6" s="107"/>
      <c r="BZ6" s="107"/>
      <c r="CA6" s="107"/>
      <c r="CB6" s="107"/>
      <c r="CC6" s="107">
        <v>11</v>
      </c>
      <c r="CD6" s="107"/>
      <c r="CE6" s="107"/>
      <c r="CF6" s="107"/>
      <c r="CG6" s="107"/>
      <c r="CH6" s="106">
        <v>12</v>
      </c>
      <c r="CI6" s="106"/>
      <c r="CJ6" s="106"/>
      <c r="CK6" s="106"/>
      <c r="CL6" s="106"/>
      <c r="CM6" s="111"/>
      <c r="CN6" s="103"/>
      <c r="CO6" s="106">
        <v>13</v>
      </c>
      <c r="CP6" s="106"/>
      <c r="CQ6" s="106"/>
      <c r="CR6" s="106"/>
      <c r="CS6" s="106"/>
      <c r="CT6" s="106">
        <v>14</v>
      </c>
      <c r="CU6" s="106"/>
      <c r="CV6" s="106"/>
      <c r="CW6" s="106"/>
      <c r="CX6" s="106"/>
      <c r="CY6" s="106">
        <v>15</v>
      </c>
      <c r="CZ6" s="106"/>
      <c r="DA6" s="106"/>
      <c r="DB6" s="106"/>
      <c r="DC6" s="106"/>
      <c r="DD6" s="111"/>
      <c r="DE6" s="103"/>
      <c r="DF6" s="106">
        <v>16</v>
      </c>
      <c r="DG6" s="106"/>
      <c r="DH6" s="106"/>
      <c r="DI6" s="106"/>
      <c r="DJ6" s="106"/>
      <c r="DK6" s="106"/>
      <c r="DL6" s="106"/>
      <c r="DM6" s="106"/>
      <c r="DN6" s="106"/>
      <c r="DO6" s="106"/>
      <c r="DP6" s="103" t="s">
        <v>110</v>
      </c>
      <c r="DQ6" s="103"/>
      <c r="DR6" s="103"/>
      <c r="DS6" s="103"/>
      <c r="DT6" s="103"/>
      <c r="DU6" s="130"/>
      <c r="DV6" s="128"/>
      <c r="DW6" s="106">
        <v>18</v>
      </c>
      <c r="DX6" s="106"/>
      <c r="DY6" s="106"/>
      <c r="DZ6" s="106"/>
      <c r="EA6" s="106"/>
      <c r="EB6" s="106">
        <v>19</v>
      </c>
      <c r="EC6" s="106"/>
      <c r="ED6" s="106"/>
      <c r="EE6" s="106"/>
      <c r="EF6" s="106"/>
      <c r="EG6" s="103">
        <v>20</v>
      </c>
      <c r="EH6" s="103"/>
      <c r="EI6" s="103"/>
      <c r="EJ6" s="103"/>
      <c r="EK6" s="103"/>
      <c r="EL6" s="111"/>
      <c r="EM6" s="103"/>
      <c r="EN6" s="109">
        <v>21</v>
      </c>
      <c r="EO6" s="109"/>
      <c r="EP6" s="109"/>
      <c r="EQ6" s="109"/>
      <c r="ER6" s="109"/>
      <c r="ES6" s="109">
        <v>22</v>
      </c>
      <c r="ET6" s="109"/>
      <c r="EU6" s="109"/>
      <c r="EV6" s="109"/>
      <c r="EW6" s="109"/>
      <c r="EX6" s="111"/>
      <c r="EY6" s="103"/>
      <c r="EZ6" s="109" t="s">
        <v>111</v>
      </c>
      <c r="FA6" s="109"/>
      <c r="FB6" s="109"/>
      <c r="FC6" s="109"/>
      <c r="FD6" s="109"/>
      <c r="FE6" s="137"/>
      <c r="FF6" s="137"/>
      <c r="FG6" s="137"/>
      <c r="FH6" s="137"/>
      <c r="FI6" s="137"/>
    </row>
    <row r="7" spans="1:170" s="20" customFormat="1" ht="33.950000000000003" customHeight="1" thickBot="1" x14ac:dyDescent="0.2">
      <c r="A7" s="111"/>
      <c r="B7" s="103"/>
      <c r="C7" s="118" t="s">
        <v>44</v>
      </c>
      <c r="D7" s="119"/>
      <c r="E7" s="119"/>
      <c r="F7" s="119"/>
      <c r="G7" s="120"/>
      <c r="H7" s="118" t="s">
        <v>96</v>
      </c>
      <c r="I7" s="119"/>
      <c r="J7" s="119"/>
      <c r="K7" s="119"/>
      <c r="L7" s="119"/>
      <c r="M7" s="121"/>
      <c r="N7" s="122"/>
      <c r="O7" s="122"/>
      <c r="P7" s="122"/>
      <c r="Q7" s="123"/>
      <c r="R7" s="111"/>
      <c r="S7" s="103"/>
      <c r="T7" s="119"/>
      <c r="U7" s="119"/>
      <c r="V7" s="119"/>
      <c r="W7" s="119"/>
      <c r="X7" s="120"/>
      <c r="Y7" s="96"/>
      <c r="Z7" s="71"/>
      <c r="AA7" s="46"/>
      <c r="AB7" s="71"/>
      <c r="AC7" s="46"/>
      <c r="AD7" s="46"/>
      <c r="AE7" s="71"/>
      <c r="AF7" s="46"/>
      <c r="AG7" s="46"/>
      <c r="AH7" s="46"/>
      <c r="AI7" s="111"/>
      <c r="AJ7" s="103"/>
      <c r="AK7" s="46"/>
      <c r="AL7" s="71"/>
      <c r="AM7" s="46"/>
      <c r="AN7" s="71"/>
      <c r="AO7" s="46"/>
      <c r="AP7" s="46"/>
      <c r="AQ7" s="71"/>
      <c r="AR7" s="46"/>
      <c r="AS7" s="71"/>
      <c r="AT7" s="46"/>
      <c r="AU7" s="50"/>
      <c r="AV7" s="50"/>
      <c r="AW7" s="50"/>
      <c r="AX7" s="50"/>
      <c r="AY7" s="50"/>
      <c r="AZ7" s="111"/>
      <c r="BA7" s="103"/>
      <c r="BB7" s="47"/>
      <c r="BC7" s="47"/>
      <c r="BD7" s="47"/>
      <c r="BE7" s="47"/>
      <c r="BF7" s="129" t="s">
        <v>112</v>
      </c>
      <c r="BG7" s="50"/>
      <c r="BH7" s="71"/>
      <c r="BI7" s="50"/>
      <c r="BJ7" s="71"/>
      <c r="BK7" s="129" t="s">
        <v>112</v>
      </c>
      <c r="BL7" s="50"/>
      <c r="BM7" s="71"/>
      <c r="BN7" s="50"/>
      <c r="BO7" s="71"/>
      <c r="BP7" s="50"/>
      <c r="BQ7" s="51"/>
      <c r="BR7" s="82"/>
      <c r="BS7" s="51"/>
      <c r="BT7" s="66"/>
      <c r="BU7" s="51"/>
      <c r="BV7" s="111"/>
      <c r="BW7" s="103"/>
      <c r="BX7" s="50"/>
      <c r="BY7" s="71"/>
      <c r="BZ7" s="50"/>
      <c r="CA7" s="71"/>
      <c r="CB7" s="50"/>
      <c r="CC7" s="50"/>
      <c r="CD7" s="71"/>
      <c r="CE7" s="50"/>
      <c r="CF7" s="71"/>
      <c r="CG7" s="50"/>
      <c r="CH7" s="47"/>
      <c r="CI7" s="86"/>
      <c r="CJ7" s="47"/>
      <c r="CK7" s="86"/>
      <c r="CL7" s="47"/>
      <c r="CM7" s="111"/>
      <c r="CN7" s="103"/>
      <c r="CO7" s="47"/>
      <c r="CP7" s="86"/>
      <c r="CQ7" s="47"/>
      <c r="CR7" s="86"/>
      <c r="CS7" s="47"/>
      <c r="CT7" s="47"/>
      <c r="CU7" s="86"/>
      <c r="CV7" s="47"/>
      <c r="CW7" s="86"/>
      <c r="CX7" s="47"/>
      <c r="CY7" s="47"/>
      <c r="CZ7" s="86"/>
      <c r="DA7" s="47"/>
      <c r="DB7" s="86"/>
      <c r="DC7" s="47"/>
      <c r="DD7" s="111"/>
      <c r="DE7" s="103"/>
      <c r="DF7" s="47"/>
      <c r="DG7" s="86"/>
      <c r="DH7" s="47"/>
      <c r="DI7" s="86"/>
      <c r="DJ7" s="47"/>
      <c r="DK7" s="47"/>
      <c r="DL7" s="86"/>
      <c r="DM7" s="47"/>
      <c r="DN7" s="86"/>
      <c r="DO7" s="47"/>
      <c r="DP7" s="46"/>
      <c r="DQ7" s="71"/>
      <c r="DR7" s="46"/>
      <c r="DS7" s="71"/>
      <c r="DT7" s="46"/>
      <c r="DU7" s="130"/>
      <c r="DV7" s="128"/>
      <c r="DW7" s="47"/>
      <c r="DX7" s="86"/>
      <c r="DY7" s="47"/>
      <c r="DZ7" s="86"/>
      <c r="EA7" s="47"/>
      <c r="EB7" s="47"/>
      <c r="EC7" s="86"/>
      <c r="ED7" s="47"/>
      <c r="EE7" s="86"/>
      <c r="EF7" s="47"/>
      <c r="EG7" s="46"/>
      <c r="EH7" s="71"/>
      <c r="EI7" s="46"/>
      <c r="EJ7" s="71"/>
      <c r="EK7" s="46"/>
      <c r="EL7" s="111"/>
      <c r="EM7" s="103"/>
      <c r="EN7" s="48"/>
      <c r="EO7" s="91"/>
      <c r="EP7" s="48"/>
      <c r="EQ7" s="91"/>
      <c r="ER7" s="48"/>
      <c r="ES7" s="48"/>
      <c r="ET7" s="91"/>
      <c r="EU7" s="48"/>
      <c r="EV7" s="91"/>
      <c r="EW7" s="48"/>
      <c r="EX7" s="111"/>
      <c r="EY7" s="103"/>
      <c r="EZ7" s="48"/>
      <c r="FA7" s="91"/>
      <c r="FB7" s="48"/>
      <c r="FC7" s="91"/>
      <c r="FD7" s="48"/>
      <c r="FE7" s="94"/>
      <c r="FF7" s="94"/>
      <c r="FG7" s="94"/>
      <c r="FH7" s="94"/>
      <c r="FI7" s="94"/>
    </row>
    <row r="8" spans="1:170" s="20" customFormat="1" ht="33.950000000000003" customHeight="1" thickBot="1" x14ac:dyDescent="0.2">
      <c r="A8" s="111"/>
      <c r="B8" s="103"/>
      <c r="C8" s="103" t="s">
        <v>4</v>
      </c>
      <c r="D8" s="103"/>
      <c r="E8" s="103" t="s">
        <v>5</v>
      </c>
      <c r="F8" s="103"/>
      <c r="G8" s="129" t="s">
        <v>112</v>
      </c>
      <c r="H8" s="103" t="s">
        <v>4</v>
      </c>
      <c r="I8" s="103"/>
      <c r="J8" s="103" t="s">
        <v>5</v>
      </c>
      <c r="K8" s="103"/>
      <c r="L8" s="22" t="s">
        <v>6</v>
      </c>
      <c r="M8" s="124" t="s">
        <v>4</v>
      </c>
      <c r="N8" s="124"/>
      <c r="O8" s="124" t="s">
        <v>5</v>
      </c>
      <c r="P8" s="124"/>
      <c r="Q8" s="45" t="s">
        <v>6</v>
      </c>
      <c r="R8" s="111"/>
      <c r="S8" s="103"/>
      <c r="T8" s="103" t="s">
        <v>4</v>
      </c>
      <c r="U8" s="103"/>
      <c r="V8" s="103" t="s">
        <v>5</v>
      </c>
      <c r="W8" s="103"/>
      <c r="X8" s="22" t="s">
        <v>6</v>
      </c>
      <c r="Y8" s="103" t="s">
        <v>7</v>
      </c>
      <c r="Z8" s="103"/>
      <c r="AA8" s="103" t="s">
        <v>5</v>
      </c>
      <c r="AB8" s="103"/>
      <c r="AC8" s="22" t="s">
        <v>6</v>
      </c>
      <c r="AD8" s="103" t="s">
        <v>7</v>
      </c>
      <c r="AE8" s="103"/>
      <c r="AF8" s="103" t="s">
        <v>5</v>
      </c>
      <c r="AG8" s="103"/>
      <c r="AH8" s="46" t="s">
        <v>6</v>
      </c>
      <c r="AI8" s="111"/>
      <c r="AJ8" s="103"/>
      <c r="AK8" s="103" t="s">
        <v>7</v>
      </c>
      <c r="AL8" s="103"/>
      <c r="AM8" s="103" t="s">
        <v>5</v>
      </c>
      <c r="AN8" s="103"/>
      <c r="AO8" s="22" t="s">
        <v>6</v>
      </c>
      <c r="AP8" s="103" t="s">
        <v>7</v>
      </c>
      <c r="AQ8" s="103"/>
      <c r="AR8" s="103" t="s">
        <v>5</v>
      </c>
      <c r="AS8" s="103"/>
      <c r="AT8" s="46" t="s">
        <v>6</v>
      </c>
      <c r="AU8" s="103" t="s">
        <v>7</v>
      </c>
      <c r="AV8" s="103"/>
      <c r="AW8" s="103" t="s">
        <v>5</v>
      </c>
      <c r="AX8" s="103"/>
      <c r="AY8" s="22" t="s">
        <v>6</v>
      </c>
      <c r="AZ8" s="111"/>
      <c r="BA8" s="103"/>
      <c r="BB8" s="103" t="s">
        <v>7</v>
      </c>
      <c r="BC8" s="103"/>
      <c r="BD8" s="103" t="s">
        <v>5</v>
      </c>
      <c r="BE8" s="103"/>
      <c r="BF8" s="131"/>
      <c r="BG8" s="103" t="s">
        <v>7</v>
      </c>
      <c r="BH8" s="103"/>
      <c r="BI8" s="103" t="s">
        <v>5</v>
      </c>
      <c r="BJ8" s="103"/>
      <c r="BK8" s="131"/>
      <c r="BL8" s="103" t="s">
        <v>7</v>
      </c>
      <c r="BM8" s="103"/>
      <c r="BN8" s="103" t="s">
        <v>5</v>
      </c>
      <c r="BO8" s="103"/>
      <c r="BP8" s="22" t="s">
        <v>6</v>
      </c>
      <c r="BQ8" s="103" t="s">
        <v>7</v>
      </c>
      <c r="BR8" s="103"/>
      <c r="BS8" s="103" t="s">
        <v>12</v>
      </c>
      <c r="BT8" s="103"/>
      <c r="BU8" s="129" t="s">
        <v>112</v>
      </c>
      <c r="BV8" s="111"/>
      <c r="BW8" s="103"/>
      <c r="BX8" s="103" t="s">
        <v>8</v>
      </c>
      <c r="BY8" s="103"/>
      <c r="BZ8" s="103" t="s">
        <v>5</v>
      </c>
      <c r="CA8" s="103"/>
      <c r="CB8" s="22" t="s">
        <v>6</v>
      </c>
      <c r="CC8" s="103" t="s">
        <v>9</v>
      </c>
      <c r="CD8" s="103"/>
      <c r="CE8" s="103" t="s">
        <v>5</v>
      </c>
      <c r="CF8" s="103"/>
      <c r="CG8" s="22" t="s">
        <v>6</v>
      </c>
      <c r="CH8" s="103" t="s">
        <v>8</v>
      </c>
      <c r="CI8" s="103"/>
      <c r="CJ8" s="103" t="s">
        <v>5</v>
      </c>
      <c r="CK8" s="103"/>
      <c r="CL8" s="22" t="s">
        <v>6</v>
      </c>
      <c r="CM8" s="111"/>
      <c r="CN8" s="103"/>
      <c r="CO8" s="103" t="s">
        <v>8</v>
      </c>
      <c r="CP8" s="103"/>
      <c r="CQ8" s="103" t="s">
        <v>5</v>
      </c>
      <c r="CR8" s="103"/>
      <c r="CS8" s="22" t="s">
        <v>6</v>
      </c>
      <c r="CT8" s="103" t="s">
        <v>9</v>
      </c>
      <c r="CU8" s="103"/>
      <c r="CV8" s="103" t="s">
        <v>5</v>
      </c>
      <c r="CW8" s="103"/>
      <c r="CX8" s="22" t="s">
        <v>6</v>
      </c>
      <c r="CY8" s="103" t="s">
        <v>8</v>
      </c>
      <c r="CZ8" s="103"/>
      <c r="DA8" s="103" t="s">
        <v>5</v>
      </c>
      <c r="DB8" s="103"/>
      <c r="DC8" s="22" t="s">
        <v>6</v>
      </c>
      <c r="DD8" s="111"/>
      <c r="DE8" s="103"/>
      <c r="DF8" s="103" t="s">
        <v>7</v>
      </c>
      <c r="DG8" s="103"/>
      <c r="DH8" s="103" t="s">
        <v>5</v>
      </c>
      <c r="DI8" s="103"/>
      <c r="DJ8" s="22" t="s">
        <v>6</v>
      </c>
      <c r="DK8" s="103" t="s">
        <v>7</v>
      </c>
      <c r="DL8" s="103"/>
      <c r="DM8" s="103" t="s">
        <v>5</v>
      </c>
      <c r="DN8" s="103"/>
      <c r="DO8" s="22" t="s">
        <v>6</v>
      </c>
      <c r="DP8" s="103" t="s">
        <v>7</v>
      </c>
      <c r="DQ8" s="103"/>
      <c r="DR8" s="103" t="s">
        <v>5</v>
      </c>
      <c r="DS8" s="103"/>
      <c r="DT8" s="22" t="s">
        <v>6</v>
      </c>
      <c r="DU8" s="130"/>
      <c r="DV8" s="128"/>
      <c r="DW8" s="103" t="s">
        <v>7</v>
      </c>
      <c r="DX8" s="103"/>
      <c r="DY8" s="103" t="s">
        <v>5</v>
      </c>
      <c r="DZ8" s="103"/>
      <c r="EA8" s="40" t="s">
        <v>6</v>
      </c>
      <c r="EB8" s="103" t="s">
        <v>7</v>
      </c>
      <c r="EC8" s="103"/>
      <c r="ED8" s="103" t="s">
        <v>5</v>
      </c>
      <c r="EE8" s="103"/>
      <c r="EF8" s="40" t="s">
        <v>6</v>
      </c>
      <c r="EG8" s="103" t="s">
        <v>7</v>
      </c>
      <c r="EH8" s="103"/>
      <c r="EI8" s="103" t="s">
        <v>5</v>
      </c>
      <c r="EJ8" s="103"/>
      <c r="EK8" s="40" t="s">
        <v>6</v>
      </c>
      <c r="EL8" s="111"/>
      <c r="EM8" s="103"/>
      <c r="EN8" s="109" t="s">
        <v>7</v>
      </c>
      <c r="EO8" s="109"/>
      <c r="EP8" s="106" t="s">
        <v>5</v>
      </c>
      <c r="EQ8" s="106"/>
      <c r="ER8" s="42" t="s">
        <v>6</v>
      </c>
      <c r="ES8" s="103" t="s">
        <v>4</v>
      </c>
      <c r="ET8" s="103"/>
      <c r="EU8" s="103" t="s">
        <v>5</v>
      </c>
      <c r="EV8" s="103"/>
      <c r="EW8" s="40" t="s">
        <v>6</v>
      </c>
      <c r="EX8" s="111"/>
      <c r="EY8" s="103"/>
      <c r="EZ8" s="109" t="s">
        <v>7</v>
      </c>
      <c r="FA8" s="109"/>
      <c r="FB8" s="106" t="s">
        <v>5</v>
      </c>
      <c r="FC8" s="106"/>
      <c r="FD8" s="42" t="s">
        <v>6</v>
      </c>
      <c r="FE8" s="103" t="s">
        <v>4</v>
      </c>
      <c r="FF8" s="103"/>
      <c r="FG8" s="103" t="s">
        <v>5</v>
      </c>
      <c r="FH8" s="103"/>
      <c r="FI8" s="40" t="s">
        <v>6</v>
      </c>
    </row>
    <row r="9" spans="1:170" s="20" customFormat="1" ht="33.950000000000003" customHeight="1" thickBot="1" x14ac:dyDescent="0.2">
      <c r="A9" s="111"/>
      <c r="B9" s="103"/>
      <c r="C9" s="46" t="s">
        <v>10</v>
      </c>
      <c r="D9" s="71" t="s">
        <v>11</v>
      </c>
      <c r="E9" s="96" t="s">
        <v>10</v>
      </c>
      <c r="F9" s="46" t="s">
        <v>11</v>
      </c>
      <c r="G9" s="131"/>
      <c r="H9" s="22" t="s">
        <v>10</v>
      </c>
      <c r="I9" s="71" t="s">
        <v>11</v>
      </c>
      <c r="J9" s="96" t="s">
        <v>10</v>
      </c>
      <c r="K9" s="71" t="s">
        <v>11</v>
      </c>
      <c r="L9" s="22" t="s">
        <v>12</v>
      </c>
      <c r="M9" s="96" t="s">
        <v>10</v>
      </c>
      <c r="N9" s="71" t="s">
        <v>11</v>
      </c>
      <c r="O9" s="46" t="s">
        <v>10</v>
      </c>
      <c r="P9" s="71" t="s">
        <v>62</v>
      </c>
      <c r="Q9" s="46" t="s">
        <v>12</v>
      </c>
      <c r="R9" s="111"/>
      <c r="S9" s="103"/>
      <c r="T9" s="22" t="s">
        <v>10</v>
      </c>
      <c r="U9" s="71" t="s">
        <v>11</v>
      </c>
      <c r="V9" s="22" t="s">
        <v>10</v>
      </c>
      <c r="W9" s="71" t="s">
        <v>62</v>
      </c>
      <c r="X9" s="22" t="s">
        <v>12</v>
      </c>
      <c r="Y9" s="96" t="s">
        <v>10</v>
      </c>
      <c r="Z9" s="71" t="s">
        <v>11</v>
      </c>
      <c r="AA9" s="22" t="s">
        <v>10</v>
      </c>
      <c r="AB9" s="71" t="s">
        <v>11</v>
      </c>
      <c r="AC9" s="22" t="s">
        <v>12</v>
      </c>
      <c r="AD9" s="46" t="s">
        <v>10</v>
      </c>
      <c r="AE9" s="71" t="s">
        <v>11</v>
      </c>
      <c r="AF9" s="46" t="s">
        <v>10</v>
      </c>
      <c r="AG9" s="46" t="s">
        <v>11</v>
      </c>
      <c r="AH9" s="46" t="s">
        <v>12</v>
      </c>
      <c r="AI9" s="111"/>
      <c r="AJ9" s="103"/>
      <c r="AK9" s="22" t="s">
        <v>10</v>
      </c>
      <c r="AL9" s="71" t="s">
        <v>11</v>
      </c>
      <c r="AM9" s="22" t="s">
        <v>10</v>
      </c>
      <c r="AN9" s="71" t="s">
        <v>11</v>
      </c>
      <c r="AO9" s="22" t="s">
        <v>12</v>
      </c>
      <c r="AP9" s="46" t="s">
        <v>10</v>
      </c>
      <c r="AQ9" s="71" t="s">
        <v>11</v>
      </c>
      <c r="AR9" s="46" t="s">
        <v>10</v>
      </c>
      <c r="AS9" s="71" t="s">
        <v>11</v>
      </c>
      <c r="AT9" s="46" t="s">
        <v>12</v>
      </c>
      <c r="AU9" s="22" t="s">
        <v>10</v>
      </c>
      <c r="AV9" s="22" t="s">
        <v>11</v>
      </c>
      <c r="AW9" s="22" t="s">
        <v>10</v>
      </c>
      <c r="AX9" s="22" t="s">
        <v>11</v>
      </c>
      <c r="AY9" s="22" t="s">
        <v>12</v>
      </c>
      <c r="AZ9" s="111"/>
      <c r="BA9" s="103"/>
      <c r="BB9" s="22" t="s">
        <v>10</v>
      </c>
      <c r="BC9" s="22" t="s">
        <v>11</v>
      </c>
      <c r="BD9" s="22" t="s">
        <v>10</v>
      </c>
      <c r="BE9" s="22" t="s">
        <v>11</v>
      </c>
      <c r="BF9" s="22" t="s">
        <v>12</v>
      </c>
      <c r="BG9" s="22" t="s">
        <v>10</v>
      </c>
      <c r="BH9" s="71" t="s">
        <v>11</v>
      </c>
      <c r="BI9" s="22" t="s">
        <v>10</v>
      </c>
      <c r="BJ9" s="71" t="s">
        <v>11</v>
      </c>
      <c r="BK9" s="22" t="s">
        <v>12</v>
      </c>
      <c r="BL9" s="22" t="s">
        <v>10</v>
      </c>
      <c r="BM9" s="71" t="s">
        <v>11</v>
      </c>
      <c r="BN9" s="22" t="s">
        <v>10</v>
      </c>
      <c r="BO9" s="71" t="s">
        <v>11</v>
      </c>
      <c r="BP9" s="22" t="s">
        <v>12</v>
      </c>
      <c r="BQ9" s="22" t="s">
        <v>10</v>
      </c>
      <c r="BR9" s="71" t="s">
        <v>11</v>
      </c>
      <c r="BS9" s="22" t="s">
        <v>10</v>
      </c>
      <c r="BT9" s="65" t="s">
        <v>11</v>
      </c>
      <c r="BU9" s="131"/>
      <c r="BV9" s="111"/>
      <c r="BW9" s="103"/>
      <c r="BX9" s="22" t="s">
        <v>10</v>
      </c>
      <c r="BY9" s="71" t="s">
        <v>11</v>
      </c>
      <c r="BZ9" s="22" t="s">
        <v>10</v>
      </c>
      <c r="CA9" s="71" t="s">
        <v>11</v>
      </c>
      <c r="CB9" s="22" t="s">
        <v>12</v>
      </c>
      <c r="CC9" s="22" t="s">
        <v>10</v>
      </c>
      <c r="CD9" s="71" t="s">
        <v>11</v>
      </c>
      <c r="CE9" s="22" t="s">
        <v>10</v>
      </c>
      <c r="CF9" s="71" t="s">
        <v>11</v>
      </c>
      <c r="CG9" s="22" t="s">
        <v>12</v>
      </c>
      <c r="CH9" s="22" t="s">
        <v>10</v>
      </c>
      <c r="CI9" s="71" t="s">
        <v>11</v>
      </c>
      <c r="CJ9" s="22" t="s">
        <v>10</v>
      </c>
      <c r="CK9" s="71" t="s">
        <v>11</v>
      </c>
      <c r="CL9" s="22" t="s">
        <v>12</v>
      </c>
      <c r="CM9" s="111"/>
      <c r="CN9" s="103"/>
      <c r="CO9" s="22" t="s">
        <v>10</v>
      </c>
      <c r="CP9" s="71" t="s">
        <v>11</v>
      </c>
      <c r="CQ9" s="22" t="s">
        <v>10</v>
      </c>
      <c r="CR9" s="71" t="s">
        <v>11</v>
      </c>
      <c r="CS9" s="22" t="s">
        <v>12</v>
      </c>
      <c r="CT9" s="22" t="s">
        <v>10</v>
      </c>
      <c r="CU9" s="71" t="s">
        <v>11</v>
      </c>
      <c r="CV9" s="22" t="s">
        <v>10</v>
      </c>
      <c r="CW9" s="71" t="s">
        <v>11</v>
      </c>
      <c r="CX9" s="22" t="s">
        <v>12</v>
      </c>
      <c r="CY9" s="22" t="s">
        <v>10</v>
      </c>
      <c r="CZ9" s="71" t="s">
        <v>11</v>
      </c>
      <c r="DA9" s="22" t="s">
        <v>10</v>
      </c>
      <c r="DB9" s="71" t="s">
        <v>11</v>
      </c>
      <c r="DC9" s="22" t="s">
        <v>12</v>
      </c>
      <c r="DD9" s="111"/>
      <c r="DE9" s="103"/>
      <c r="DF9" s="22" t="s">
        <v>10</v>
      </c>
      <c r="DG9" s="71" t="s">
        <v>11</v>
      </c>
      <c r="DH9" s="22" t="s">
        <v>10</v>
      </c>
      <c r="DI9" s="71" t="s">
        <v>11</v>
      </c>
      <c r="DJ9" s="22" t="s">
        <v>12</v>
      </c>
      <c r="DK9" s="22" t="s">
        <v>10</v>
      </c>
      <c r="DL9" s="71" t="s">
        <v>11</v>
      </c>
      <c r="DM9" s="22" t="s">
        <v>10</v>
      </c>
      <c r="DN9" s="71" t="s">
        <v>11</v>
      </c>
      <c r="DO9" s="22" t="s">
        <v>12</v>
      </c>
      <c r="DP9" s="22" t="s">
        <v>10</v>
      </c>
      <c r="DQ9" s="71" t="s">
        <v>11</v>
      </c>
      <c r="DR9" s="22" t="s">
        <v>10</v>
      </c>
      <c r="DS9" s="71" t="s">
        <v>11</v>
      </c>
      <c r="DT9" s="22" t="s">
        <v>12</v>
      </c>
      <c r="DU9" s="131"/>
      <c r="DV9" s="124"/>
      <c r="DW9" s="40" t="s">
        <v>10</v>
      </c>
      <c r="DX9" s="71" t="s">
        <v>11</v>
      </c>
      <c r="DY9" s="40" t="s">
        <v>10</v>
      </c>
      <c r="DZ9" s="71" t="s">
        <v>11</v>
      </c>
      <c r="EA9" s="40" t="s">
        <v>12</v>
      </c>
      <c r="EB9" s="40" t="s">
        <v>10</v>
      </c>
      <c r="EC9" s="71" t="s">
        <v>11</v>
      </c>
      <c r="ED9" s="40" t="s">
        <v>10</v>
      </c>
      <c r="EE9" s="71" t="s">
        <v>11</v>
      </c>
      <c r="EF9" s="40" t="s">
        <v>12</v>
      </c>
      <c r="EG9" s="40" t="s">
        <v>10</v>
      </c>
      <c r="EH9" s="71" t="s">
        <v>11</v>
      </c>
      <c r="EI9" s="40" t="s">
        <v>10</v>
      </c>
      <c r="EJ9" s="71" t="s">
        <v>11</v>
      </c>
      <c r="EK9" s="40" t="s">
        <v>12</v>
      </c>
      <c r="EL9" s="111"/>
      <c r="EM9" s="103"/>
      <c r="EN9" s="40" t="s">
        <v>10</v>
      </c>
      <c r="EO9" s="71" t="s">
        <v>11</v>
      </c>
      <c r="EP9" s="40" t="s">
        <v>10</v>
      </c>
      <c r="EQ9" s="71" t="s">
        <v>11</v>
      </c>
      <c r="ER9" s="40" t="s">
        <v>12</v>
      </c>
      <c r="ES9" s="40" t="s">
        <v>10</v>
      </c>
      <c r="ET9" s="71" t="s">
        <v>11</v>
      </c>
      <c r="EU9" s="40" t="s">
        <v>10</v>
      </c>
      <c r="EV9" s="71" t="s">
        <v>11</v>
      </c>
      <c r="EW9" s="40" t="s">
        <v>12</v>
      </c>
      <c r="EX9" s="111"/>
      <c r="EY9" s="103"/>
      <c r="EZ9" s="40" t="s">
        <v>10</v>
      </c>
      <c r="FA9" s="71" t="s">
        <v>11</v>
      </c>
      <c r="FB9" s="40" t="s">
        <v>10</v>
      </c>
      <c r="FC9" s="71" t="s">
        <v>11</v>
      </c>
      <c r="FD9" s="40" t="s">
        <v>12</v>
      </c>
      <c r="FE9" s="40" t="s">
        <v>10</v>
      </c>
      <c r="FF9" s="40" t="s">
        <v>11</v>
      </c>
      <c r="FG9" s="40" t="s">
        <v>10</v>
      </c>
      <c r="FH9" s="40" t="s">
        <v>11</v>
      </c>
      <c r="FI9" s="40" t="s">
        <v>12</v>
      </c>
    </row>
    <row r="10" spans="1:170" s="7" customFormat="1" ht="35.1" customHeight="1" thickBot="1" x14ac:dyDescent="0.25">
      <c r="A10" s="23" t="s">
        <v>13</v>
      </c>
      <c r="B10" s="24" t="s">
        <v>14</v>
      </c>
      <c r="C10" s="35"/>
      <c r="D10" s="69"/>
      <c r="E10" s="36"/>
      <c r="F10" s="37"/>
      <c r="G10" s="37"/>
      <c r="H10" s="35"/>
      <c r="I10" s="69"/>
      <c r="J10" s="36"/>
      <c r="K10" s="69"/>
      <c r="L10" s="37"/>
      <c r="M10" s="36"/>
      <c r="N10" s="69"/>
      <c r="O10" s="36"/>
      <c r="P10" s="69"/>
      <c r="Q10" s="37"/>
      <c r="R10" s="23" t="s">
        <v>13</v>
      </c>
      <c r="S10" s="24" t="s">
        <v>14</v>
      </c>
      <c r="T10" s="36"/>
      <c r="U10" s="69"/>
      <c r="V10" s="36"/>
      <c r="W10" s="69"/>
      <c r="X10" s="37"/>
      <c r="Y10" s="36"/>
      <c r="Z10" s="69"/>
      <c r="AA10" s="36"/>
      <c r="AB10" s="69"/>
      <c r="AC10" s="38"/>
      <c r="AD10" s="36"/>
      <c r="AE10" s="69"/>
      <c r="AF10" s="36"/>
      <c r="AG10" s="37"/>
      <c r="AH10" s="38"/>
      <c r="AI10" s="23" t="s">
        <v>13</v>
      </c>
      <c r="AJ10" s="24" t="s">
        <v>14</v>
      </c>
      <c r="AK10" s="23"/>
      <c r="AL10" s="76"/>
      <c r="AM10" s="37"/>
      <c r="AN10" s="77"/>
      <c r="AO10" s="37"/>
      <c r="AP10" s="23"/>
      <c r="AQ10" s="76"/>
      <c r="AR10" s="37"/>
      <c r="AS10" s="77"/>
      <c r="AT10" s="37"/>
      <c r="AU10" s="37"/>
      <c r="AV10" s="36"/>
      <c r="AW10" s="37"/>
      <c r="AX10" s="36"/>
      <c r="AY10" s="37"/>
      <c r="AZ10" s="23" t="s">
        <v>13</v>
      </c>
      <c r="BA10" s="37"/>
      <c r="BB10" s="37"/>
      <c r="BC10" s="36"/>
      <c r="BD10" s="37"/>
      <c r="BE10" s="36"/>
      <c r="BF10" s="37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23" t="s">
        <v>13</v>
      </c>
      <c r="BW10" s="24" t="s">
        <v>14</v>
      </c>
      <c r="BX10" s="35"/>
      <c r="BY10" s="69"/>
      <c r="BZ10" s="36"/>
      <c r="CA10" s="69"/>
      <c r="CB10" s="37"/>
      <c r="CC10" s="36"/>
      <c r="CD10" s="69"/>
      <c r="CE10" s="36"/>
      <c r="CF10" s="69"/>
      <c r="CG10" s="37"/>
      <c r="CH10" s="36"/>
      <c r="CI10" s="69"/>
      <c r="CJ10" s="36"/>
      <c r="CK10" s="69"/>
      <c r="CL10" s="38"/>
      <c r="CM10" s="23" t="s">
        <v>13</v>
      </c>
      <c r="CN10" s="24" t="s">
        <v>14</v>
      </c>
      <c r="CO10" s="35"/>
      <c r="CP10" s="69"/>
      <c r="CQ10" s="36"/>
      <c r="CR10" s="69"/>
      <c r="CS10" s="37"/>
      <c r="CT10" s="36"/>
      <c r="CU10" s="69"/>
      <c r="CV10" s="36"/>
      <c r="CW10" s="69"/>
      <c r="CX10" s="37"/>
      <c r="CY10" s="36"/>
      <c r="CZ10" s="69"/>
      <c r="DA10" s="36"/>
      <c r="DB10" s="69"/>
      <c r="DC10" s="38"/>
      <c r="DD10" s="23" t="s">
        <v>13</v>
      </c>
      <c r="DE10" s="24" t="s">
        <v>14</v>
      </c>
      <c r="DF10" s="35"/>
      <c r="DG10" s="69"/>
      <c r="DH10" s="36"/>
      <c r="DI10" s="69"/>
      <c r="DJ10" s="37"/>
      <c r="DK10" s="36"/>
      <c r="DL10" s="69"/>
      <c r="DM10" s="36"/>
      <c r="DN10" s="69"/>
      <c r="DO10" s="37"/>
      <c r="DP10" s="36"/>
      <c r="DQ10" s="69"/>
      <c r="DR10" s="36"/>
      <c r="DS10" s="69"/>
      <c r="DT10" s="38"/>
      <c r="DU10" s="23" t="s">
        <v>13</v>
      </c>
      <c r="DV10" s="24" t="s">
        <v>14</v>
      </c>
      <c r="DW10" s="35"/>
      <c r="DX10" s="69"/>
      <c r="DY10" s="36"/>
      <c r="DZ10" s="69"/>
      <c r="EA10" s="37"/>
      <c r="EB10" s="36"/>
      <c r="EC10" s="69"/>
      <c r="ED10" s="36"/>
      <c r="EE10" s="69"/>
      <c r="EF10" s="37"/>
      <c r="EG10" s="36"/>
      <c r="EH10" s="69"/>
      <c r="EI10" s="36"/>
      <c r="EJ10" s="69"/>
      <c r="EK10" s="38"/>
      <c r="EL10" s="23" t="s">
        <v>13</v>
      </c>
      <c r="EM10" s="24" t="s">
        <v>14</v>
      </c>
      <c r="EN10" s="35"/>
      <c r="EO10" s="69"/>
      <c r="EP10" s="36"/>
      <c r="EQ10" s="69"/>
      <c r="ER10" s="37"/>
      <c r="ES10" s="36"/>
      <c r="ET10" s="69"/>
      <c r="EU10" s="36"/>
      <c r="EV10" s="69"/>
      <c r="EW10" s="37"/>
      <c r="EX10" s="23" t="s">
        <v>13</v>
      </c>
      <c r="EY10" s="24" t="s">
        <v>14</v>
      </c>
      <c r="EZ10" s="35"/>
      <c r="FA10" s="69"/>
      <c r="FB10" s="36"/>
      <c r="FC10" s="69"/>
      <c r="FD10" s="37"/>
      <c r="FE10" s="36"/>
      <c r="FF10" s="37"/>
      <c r="FG10" s="36"/>
      <c r="FH10" s="37"/>
      <c r="FI10" s="37"/>
    </row>
    <row r="11" spans="1:170" s="11" customFormat="1" ht="35.1" customHeight="1" thickBot="1" x14ac:dyDescent="0.2">
      <c r="A11" s="23" t="s">
        <v>15</v>
      </c>
      <c r="B11" s="25" t="s">
        <v>71</v>
      </c>
      <c r="C11" s="23">
        <v>54098</v>
      </c>
      <c r="D11" s="67">
        <v>140573.4395170213</v>
      </c>
      <c r="E11" s="23">
        <v>18356</v>
      </c>
      <c r="F11" s="67">
        <v>15251.123500000002</v>
      </c>
      <c r="G11" s="26">
        <v>10.849221269963536</v>
      </c>
      <c r="H11" s="23">
        <v>16635</v>
      </c>
      <c r="I11" s="67">
        <v>41713.174151481406</v>
      </c>
      <c r="J11" s="23">
        <v>1497</v>
      </c>
      <c r="K11" s="67">
        <v>5270.6605999999992</v>
      </c>
      <c r="L11" s="26">
        <v>12.63548197233707</v>
      </c>
      <c r="M11" s="23">
        <v>9621</v>
      </c>
      <c r="N11" s="67">
        <v>24373.036896162263</v>
      </c>
      <c r="O11" s="23">
        <v>137</v>
      </c>
      <c r="P11" s="67">
        <v>380.28620000000001</v>
      </c>
      <c r="Q11" s="26">
        <v>1.5602741735474057</v>
      </c>
      <c r="R11" s="23" t="s">
        <v>15</v>
      </c>
      <c r="S11" s="25" t="s">
        <v>71</v>
      </c>
      <c r="T11" s="23">
        <v>4507</v>
      </c>
      <c r="U11" s="67">
        <v>11039.474265957448</v>
      </c>
      <c r="V11" s="23">
        <v>1</v>
      </c>
      <c r="W11" s="67">
        <v>1046.9874</v>
      </c>
      <c r="X11" s="26">
        <v>9.4840331593380949</v>
      </c>
      <c r="Y11" s="23">
        <v>3757</v>
      </c>
      <c r="Z11" s="67">
        <v>13644.239780395139</v>
      </c>
      <c r="AA11" s="23">
        <v>54</v>
      </c>
      <c r="AB11" s="67">
        <v>1948.6429999999998</v>
      </c>
      <c r="AC11" s="26">
        <v>14.281799729142305</v>
      </c>
      <c r="AD11" s="23">
        <v>133</v>
      </c>
      <c r="AE11" s="67">
        <v>1447.586</v>
      </c>
      <c r="AF11" s="23">
        <v>0</v>
      </c>
      <c r="AG11" s="24">
        <v>0</v>
      </c>
      <c r="AH11" s="26">
        <v>0</v>
      </c>
      <c r="AI11" s="23" t="s">
        <v>15</v>
      </c>
      <c r="AJ11" s="25" t="s">
        <v>71</v>
      </c>
      <c r="AK11" s="23">
        <f>C11+H11+T11+Y11</f>
        <v>78997</v>
      </c>
      <c r="AL11" s="67">
        <v>206970.32771485529</v>
      </c>
      <c r="AM11" s="23">
        <v>19908</v>
      </c>
      <c r="AN11" s="67">
        <v>23517.414499999999</v>
      </c>
      <c r="AO11" s="26">
        <v>11.362698585663995</v>
      </c>
      <c r="AP11" s="23">
        <v>55429</v>
      </c>
      <c r="AQ11" s="67">
        <v>105240.59368891316</v>
      </c>
      <c r="AR11" s="23">
        <v>18806</v>
      </c>
      <c r="AS11" s="67">
        <v>17792.346400000002</v>
      </c>
      <c r="AT11" s="26">
        <v>16.906353125100608</v>
      </c>
      <c r="AU11" s="23">
        <v>10370</v>
      </c>
      <c r="AV11" s="67">
        <v>66543.447778723406</v>
      </c>
      <c r="AW11" s="23">
        <v>11395</v>
      </c>
      <c r="AX11" s="67">
        <v>50404.012600000009</v>
      </c>
      <c r="AY11" s="26">
        <v>75.746019003415967</v>
      </c>
      <c r="AZ11" s="23" t="s">
        <v>15</v>
      </c>
      <c r="BA11" s="25" t="s">
        <v>71</v>
      </c>
      <c r="BB11" s="52">
        <v>1880</v>
      </c>
      <c r="BC11" s="78">
        <v>58144.668445531919</v>
      </c>
      <c r="BD11" s="52">
        <v>718</v>
      </c>
      <c r="BE11" s="78">
        <v>14761.592300000002</v>
      </c>
      <c r="BF11" s="54">
        <v>25.387697091829136</v>
      </c>
      <c r="BG11" s="52">
        <v>488</v>
      </c>
      <c r="BH11" s="78">
        <v>28150.67716851064</v>
      </c>
      <c r="BI11" s="52">
        <v>70</v>
      </c>
      <c r="BJ11" s="78">
        <v>14093.616300000002</v>
      </c>
      <c r="BK11" s="54">
        <v>50.064928156560043</v>
      </c>
      <c r="BL11" s="52">
        <v>4312</v>
      </c>
      <c r="BM11" s="78">
        <v>14356.219800851066</v>
      </c>
      <c r="BN11" s="52">
        <v>18</v>
      </c>
      <c r="BO11" s="78">
        <v>33.504299999999994</v>
      </c>
      <c r="BP11" s="54">
        <v>0.23337828805054789</v>
      </c>
      <c r="BQ11" s="52">
        <v>222</v>
      </c>
      <c r="BR11" s="78">
        <v>2211.64</v>
      </c>
      <c r="BS11" s="52">
        <v>0</v>
      </c>
      <c r="BT11" s="53">
        <v>0</v>
      </c>
      <c r="BU11" s="54">
        <v>0</v>
      </c>
      <c r="BV11" s="23" t="s">
        <v>15</v>
      </c>
      <c r="BW11" s="25" t="s">
        <v>71</v>
      </c>
      <c r="BX11" s="23">
        <f>BL11+BG11+BB11+AU11</f>
        <v>17050</v>
      </c>
      <c r="BY11" s="67">
        <v>167195.01319361702</v>
      </c>
      <c r="BZ11" s="23">
        <v>12201</v>
      </c>
      <c r="CA11" s="67">
        <v>79292.7255</v>
      </c>
      <c r="CB11" s="26">
        <v>47.425293365763579</v>
      </c>
      <c r="CC11" s="23">
        <v>104</v>
      </c>
      <c r="CD11" s="67">
        <v>3417.1540000000005</v>
      </c>
      <c r="CE11" s="23">
        <v>0</v>
      </c>
      <c r="CF11" s="67">
        <v>0</v>
      </c>
      <c r="CG11" s="26">
        <v>0</v>
      </c>
      <c r="CH11" s="23">
        <v>1745</v>
      </c>
      <c r="CI11" s="67">
        <v>10239.716273769451</v>
      </c>
      <c r="CJ11" s="23">
        <v>742</v>
      </c>
      <c r="CK11" s="67">
        <v>1681.1006000000002</v>
      </c>
      <c r="CL11" s="26">
        <v>16.417452935745771</v>
      </c>
      <c r="CM11" s="23" t="s">
        <v>15</v>
      </c>
      <c r="CN11" s="25" t="s">
        <v>71</v>
      </c>
      <c r="CO11" s="23">
        <v>4237</v>
      </c>
      <c r="CP11" s="67">
        <v>45959.430567183656</v>
      </c>
      <c r="CQ11" s="23">
        <v>947</v>
      </c>
      <c r="CR11" s="67">
        <v>1468.5405000000001</v>
      </c>
      <c r="CS11" s="26">
        <v>3.1952974218278931</v>
      </c>
      <c r="CT11" s="23">
        <v>992</v>
      </c>
      <c r="CU11" s="67">
        <v>3926.7620824468086</v>
      </c>
      <c r="CV11" s="23">
        <v>0</v>
      </c>
      <c r="CW11" s="67">
        <v>0</v>
      </c>
      <c r="CX11" s="26">
        <v>0</v>
      </c>
      <c r="CY11" s="23">
        <v>904</v>
      </c>
      <c r="CZ11" s="67">
        <v>1137.7772993723404</v>
      </c>
      <c r="DA11" s="23">
        <v>0</v>
      </c>
      <c r="DB11" s="67">
        <v>0</v>
      </c>
      <c r="DC11" s="26">
        <v>0</v>
      </c>
      <c r="DD11" s="23" t="s">
        <v>15</v>
      </c>
      <c r="DE11" s="25" t="s">
        <v>71</v>
      </c>
      <c r="DF11" s="23">
        <v>13421</v>
      </c>
      <c r="DG11" s="67">
        <v>9348.6354762531755</v>
      </c>
      <c r="DH11" s="23">
        <v>0</v>
      </c>
      <c r="DI11" s="67">
        <v>0</v>
      </c>
      <c r="DJ11" s="26">
        <v>0</v>
      </c>
      <c r="DK11" s="23">
        <v>175</v>
      </c>
      <c r="DL11" s="67">
        <v>1020.2878723404256</v>
      </c>
      <c r="DM11" s="23">
        <v>0</v>
      </c>
      <c r="DN11" s="67">
        <v>0</v>
      </c>
      <c r="DO11" s="26">
        <v>0</v>
      </c>
      <c r="DP11" s="23">
        <f>DF11+CY11+CT11+CO11+CH11+CC11+BX11+AK11</f>
        <v>117450</v>
      </c>
      <c r="DQ11" s="67">
        <v>448194.81660749769</v>
      </c>
      <c r="DR11" s="23">
        <v>33798</v>
      </c>
      <c r="DS11" s="67">
        <v>105959.78109999999</v>
      </c>
      <c r="DT11" s="26">
        <v>23.641456164539552</v>
      </c>
      <c r="DU11" s="23" t="s">
        <v>15</v>
      </c>
      <c r="DV11" s="25" t="s">
        <v>71</v>
      </c>
      <c r="DW11" s="23">
        <v>0</v>
      </c>
      <c r="DX11" s="67">
        <v>0</v>
      </c>
      <c r="DY11" s="23">
        <v>2</v>
      </c>
      <c r="DZ11" s="67">
        <v>368.90039999999999</v>
      </c>
      <c r="EA11" s="26" t="s">
        <v>61</v>
      </c>
      <c r="EB11" s="23">
        <v>260</v>
      </c>
      <c r="EC11" s="67">
        <v>4557.9502258510629</v>
      </c>
      <c r="ED11" s="23">
        <v>201</v>
      </c>
      <c r="EE11" s="67">
        <v>1398.8199000000002</v>
      </c>
      <c r="EF11" s="26">
        <v>30.689670371264572</v>
      </c>
      <c r="EG11" s="23">
        <v>521</v>
      </c>
      <c r="EH11" s="67">
        <v>16479.364093908713</v>
      </c>
      <c r="EI11" s="23">
        <v>2140</v>
      </c>
      <c r="EJ11" s="67">
        <v>23882.750199999995</v>
      </c>
      <c r="EK11" s="26">
        <v>144.92519288913462</v>
      </c>
      <c r="EL11" s="23" t="s">
        <v>15</v>
      </c>
      <c r="EM11" s="25" t="s">
        <v>71</v>
      </c>
      <c r="EN11" s="23">
        <v>14831</v>
      </c>
      <c r="EO11" s="88">
        <v>65974.959172738818</v>
      </c>
      <c r="EP11" s="23">
        <v>1888</v>
      </c>
      <c r="EQ11" s="88">
        <v>10371.285300000003</v>
      </c>
      <c r="ER11" s="26">
        <v>15.720032918619022</v>
      </c>
      <c r="ES11" s="23">
        <v>20261</v>
      </c>
      <c r="ET11" s="88">
        <v>53110.096720382979</v>
      </c>
      <c r="EU11" s="23">
        <v>71822</v>
      </c>
      <c r="EV11" s="88">
        <v>524526.2128000001</v>
      </c>
      <c r="EW11" s="27">
        <v>987.620518865848</v>
      </c>
      <c r="EX11" s="23" t="s">
        <v>15</v>
      </c>
      <c r="EY11" s="25" t="s">
        <v>71</v>
      </c>
      <c r="EZ11" s="23">
        <f>ES11+EN11+EG11+EB11+DW11</f>
        <v>35873</v>
      </c>
      <c r="FA11" s="88">
        <v>140122.37021288156</v>
      </c>
      <c r="FB11" s="23">
        <v>76053</v>
      </c>
      <c r="FC11" s="88">
        <v>560547.96860000002</v>
      </c>
      <c r="FD11" s="26">
        <v>400.04174047897197</v>
      </c>
      <c r="FE11" s="23">
        <f>DP11+EZ11</f>
        <v>153323</v>
      </c>
      <c r="FF11" s="60">
        <v>588317.18682037923</v>
      </c>
      <c r="FG11" s="23">
        <v>109851</v>
      </c>
      <c r="FH11" s="88">
        <v>666507.74970000004</v>
      </c>
      <c r="FI11" s="27">
        <v>113.29054541177179</v>
      </c>
    </row>
    <row r="12" spans="1:170" s="11" customFormat="1" ht="35.1" customHeight="1" thickBot="1" x14ac:dyDescent="0.2">
      <c r="A12" s="23" t="s">
        <v>16</v>
      </c>
      <c r="B12" s="25" t="s">
        <v>72</v>
      </c>
      <c r="C12" s="23">
        <v>31750</v>
      </c>
      <c r="D12" s="67">
        <v>85982.553931914881</v>
      </c>
      <c r="E12" s="23">
        <v>9647</v>
      </c>
      <c r="F12" s="67">
        <v>10163.6973</v>
      </c>
      <c r="G12" s="26">
        <v>11.820650626460925</v>
      </c>
      <c r="H12" s="23">
        <v>5913</v>
      </c>
      <c r="I12" s="67">
        <v>19778.815913183535</v>
      </c>
      <c r="J12" s="23">
        <v>1886</v>
      </c>
      <c r="K12" s="67">
        <v>2121.9479000000001</v>
      </c>
      <c r="L12" s="26">
        <v>10.728386923231433</v>
      </c>
      <c r="M12" s="23">
        <v>5812</v>
      </c>
      <c r="N12" s="67">
        <v>20442.275487651619</v>
      </c>
      <c r="O12" s="23">
        <v>1861</v>
      </c>
      <c r="P12" s="67">
        <v>2019.4228000000001</v>
      </c>
      <c r="Q12" s="26">
        <v>9.8786595514763249</v>
      </c>
      <c r="R12" s="23" t="s">
        <v>16</v>
      </c>
      <c r="S12" s="25" t="s">
        <v>72</v>
      </c>
      <c r="T12" s="23">
        <v>3045</v>
      </c>
      <c r="U12" s="67">
        <v>4580.106872340426</v>
      </c>
      <c r="V12" s="23">
        <v>52</v>
      </c>
      <c r="W12" s="67">
        <v>6065.2320999999993</v>
      </c>
      <c r="X12" s="26">
        <v>132.42555837786983</v>
      </c>
      <c r="Y12" s="23">
        <v>3309</v>
      </c>
      <c r="Z12" s="67">
        <v>13873.359903799394</v>
      </c>
      <c r="AA12" s="23">
        <v>195</v>
      </c>
      <c r="AB12" s="67">
        <v>1454.2730999999999</v>
      </c>
      <c r="AC12" s="26">
        <v>10.482486651281416</v>
      </c>
      <c r="AD12" s="23">
        <v>157</v>
      </c>
      <c r="AE12" s="67">
        <v>610.61400000000003</v>
      </c>
      <c r="AF12" s="23">
        <v>0</v>
      </c>
      <c r="AG12" s="24">
        <v>0</v>
      </c>
      <c r="AH12" s="26">
        <v>0</v>
      </c>
      <c r="AI12" s="23" t="s">
        <v>16</v>
      </c>
      <c r="AJ12" s="25" t="s">
        <v>72</v>
      </c>
      <c r="AK12" s="23">
        <f t="shared" ref="AK12:AK22" si="0">C12+H12+T12+Y12</f>
        <v>44017</v>
      </c>
      <c r="AL12" s="67">
        <v>124214.83662123824</v>
      </c>
      <c r="AM12" s="23">
        <v>11780</v>
      </c>
      <c r="AN12" s="67">
        <v>19805.150399999995</v>
      </c>
      <c r="AO12" s="26">
        <v>15.944271182669423</v>
      </c>
      <c r="AP12" s="23">
        <v>34756</v>
      </c>
      <c r="AQ12" s="67">
        <v>70933.011952742949</v>
      </c>
      <c r="AR12" s="23">
        <v>8871</v>
      </c>
      <c r="AS12" s="67">
        <v>6634.0717000000013</v>
      </c>
      <c r="AT12" s="26">
        <v>9.3525870640030888</v>
      </c>
      <c r="AU12" s="23">
        <v>4607</v>
      </c>
      <c r="AV12" s="67">
        <v>39911.956476595748</v>
      </c>
      <c r="AW12" s="23">
        <v>4426</v>
      </c>
      <c r="AX12" s="67">
        <v>33506.669500000004</v>
      </c>
      <c r="AY12" s="26">
        <v>83.951458304601573</v>
      </c>
      <c r="AZ12" s="23" t="s">
        <v>16</v>
      </c>
      <c r="BA12" s="25" t="s">
        <v>72</v>
      </c>
      <c r="BB12" s="52">
        <v>949</v>
      </c>
      <c r="BC12" s="78">
        <v>30753.575225106386</v>
      </c>
      <c r="BD12" s="52">
        <v>297</v>
      </c>
      <c r="BE12" s="78">
        <v>20611.914100000002</v>
      </c>
      <c r="BF12" s="54">
        <v>67.022822384478388</v>
      </c>
      <c r="BG12" s="52">
        <v>274</v>
      </c>
      <c r="BH12" s="78">
        <v>13195.33224425532</v>
      </c>
      <c r="BI12" s="52">
        <v>43</v>
      </c>
      <c r="BJ12" s="78">
        <v>10378.89</v>
      </c>
      <c r="BK12" s="54">
        <v>78.655768629990519</v>
      </c>
      <c r="BL12" s="52">
        <v>1046</v>
      </c>
      <c r="BM12" s="78">
        <v>7052.0020036170208</v>
      </c>
      <c r="BN12" s="52">
        <v>0</v>
      </c>
      <c r="BO12" s="78">
        <v>0</v>
      </c>
      <c r="BP12" s="54">
        <v>0</v>
      </c>
      <c r="BQ12" s="52">
        <v>107</v>
      </c>
      <c r="BR12" s="78">
        <v>388.30500000000001</v>
      </c>
      <c r="BS12" s="52">
        <v>0</v>
      </c>
      <c r="BT12" s="53">
        <v>0</v>
      </c>
      <c r="BU12" s="54">
        <v>0</v>
      </c>
      <c r="BV12" s="23" t="s">
        <v>16</v>
      </c>
      <c r="BW12" s="25" t="s">
        <v>72</v>
      </c>
      <c r="BX12" s="23">
        <f t="shared" ref="BX12:BX22" si="1">BL12+BG12+BB12+AU12</f>
        <v>6876</v>
      </c>
      <c r="BY12" s="67">
        <v>90912.865949574465</v>
      </c>
      <c r="BZ12" s="23">
        <v>4766</v>
      </c>
      <c r="CA12" s="67">
        <v>64497.473600000012</v>
      </c>
      <c r="CB12" s="26">
        <v>70.944274967389148</v>
      </c>
      <c r="CC12" s="23">
        <v>95</v>
      </c>
      <c r="CD12" s="67">
        <v>1876.9668936170215</v>
      </c>
      <c r="CE12" s="23">
        <v>0</v>
      </c>
      <c r="CF12" s="67">
        <v>0</v>
      </c>
      <c r="CG12" s="26">
        <v>0</v>
      </c>
      <c r="CH12" s="23">
        <v>1078</v>
      </c>
      <c r="CI12" s="67">
        <v>6074.7740535566854</v>
      </c>
      <c r="CJ12" s="23">
        <v>144</v>
      </c>
      <c r="CK12" s="67">
        <v>306.63100000000003</v>
      </c>
      <c r="CL12" s="26">
        <v>5.0476116032739089</v>
      </c>
      <c r="CM12" s="23" t="s">
        <v>16</v>
      </c>
      <c r="CN12" s="25" t="s">
        <v>72</v>
      </c>
      <c r="CO12" s="23">
        <v>2569</v>
      </c>
      <c r="CP12" s="67">
        <v>24092.194308141097</v>
      </c>
      <c r="CQ12" s="23">
        <v>149</v>
      </c>
      <c r="CR12" s="67">
        <v>1498.105</v>
      </c>
      <c r="CS12" s="26">
        <v>6.2182173231674831</v>
      </c>
      <c r="CT12" s="23">
        <v>781</v>
      </c>
      <c r="CU12" s="67">
        <v>1599.5488491489359</v>
      </c>
      <c r="CV12" s="23">
        <v>0</v>
      </c>
      <c r="CW12" s="67">
        <v>0</v>
      </c>
      <c r="CX12" s="26">
        <v>0</v>
      </c>
      <c r="CY12" s="23">
        <v>349</v>
      </c>
      <c r="CZ12" s="67">
        <v>236.82018637765958</v>
      </c>
      <c r="DA12" s="23">
        <v>18</v>
      </c>
      <c r="DB12" s="67">
        <v>28.569000000000003</v>
      </c>
      <c r="DC12" s="26">
        <v>12.063583107920001</v>
      </c>
      <c r="DD12" s="23" t="s">
        <v>16</v>
      </c>
      <c r="DE12" s="25" t="s">
        <v>72</v>
      </c>
      <c r="DF12" s="23">
        <v>8255</v>
      </c>
      <c r="DG12" s="67">
        <v>5864.8607349340273</v>
      </c>
      <c r="DH12" s="23">
        <v>15</v>
      </c>
      <c r="DI12" s="67">
        <v>10.95</v>
      </c>
      <c r="DJ12" s="26">
        <v>0.18670520059881993</v>
      </c>
      <c r="DK12" s="23">
        <v>107</v>
      </c>
      <c r="DL12" s="67">
        <v>446.04595744680847</v>
      </c>
      <c r="DM12" s="23">
        <v>0</v>
      </c>
      <c r="DN12" s="67">
        <v>0</v>
      </c>
      <c r="DO12" s="26">
        <v>0</v>
      </c>
      <c r="DP12" s="23">
        <f t="shared" ref="DP12:DP39" si="2">DF12+CY12+CT12+CO12+CH12+CC12+BX12+AK12</f>
        <v>64020</v>
      </c>
      <c r="DQ12" s="67">
        <v>254872.86759658813</v>
      </c>
      <c r="DR12" s="23">
        <v>16872</v>
      </c>
      <c r="DS12" s="67">
        <v>86146.879000000001</v>
      </c>
      <c r="DT12" s="26">
        <v>33.799941049964168</v>
      </c>
      <c r="DU12" s="23" t="s">
        <v>16</v>
      </c>
      <c r="DV12" s="25" t="s">
        <v>72</v>
      </c>
      <c r="DW12" s="23">
        <v>0</v>
      </c>
      <c r="DX12" s="67">
        <v>0</v>
      </c>
      <c r="DY12" s="23">
        <v>1</v>
      </c>
      <c r="DZ12" s="67">
        <v>13.2</v>
      </c>
      <c r="EA12" s="26" t="s">
        <v>61</v>
      </c>
      <c r="EB12" s="23">
        <v>150</v>
      </c>
      <c r="EC12" s="67">
        <v>2500.9077748085106</v>
      </c>
      <c r="ED12" s="23">
        <v>41</v>
      </c>
      <c r="EE12" s="67">
        <v>472.67790000000002</v>
      </c>
      <c r="EF12" s="26">
        <v>18.900253130533454</v>
      </c>
      <c r="EG12" s="23">
        <v>282</v>
      </c>
      <c r="EH12" s="67">
        <v>8326.5725809087126</v>
      </c>
      <c r="EI12" s="23">
        <v>479</v>
      </c>
      <c r="EJ12" s="67">
        <v>10092.105299999999</v>
      </c>
      <c r="EK12" s="26">
        <v>121.20359489977095</v>
      </c>
      <c r="EL12" s="23" t="s">
        <v>16</v>
      </c>
      <c r="EM12" s="25" t="s">
        <v>72</v>
      </c>
      <c r="EN12" s="23">
        <v>8922</v>
      </c>
      <c r="EO12" s="88">
        <v>43106.935012738817</v>
      </c>
      <c r="EP12" s="23">
        <v>1919</v>
      </c>
      <c r="EQ12" s="88">
        <v>16884.861499999999</v>
      </c>
      <c r="ER12" s="26">
        <v>39.169710152230124</v>
      </c>
      <c r="ES12" s="23">
        <v>10266</v>
      </c>
      <c r="ET12" s="88">
        <v>35858.28536238298</v>
      </c>
      <c r="EU12" s="23">
        <v>7157</v>
      </c>
      <c r="EV12" s="88">
        <v>45167.967799999991</v>
      </c>
      <c r="EW12" s="27">
        <v>125.9624305611202</v>
      </c>
      <c r="EX12" s="23" t="s">
        <v>16</v>
      </c>
      <c r="EY12" s="25" t="s">
        <v>72</v>
      </c>
      <c r="EZ12" s="23">
        <f t="shared" ref="EZ12:EZ39" si="3">ES12+EN12+EG12+EB12+DW12</f>
        <v>19620</v>
      </c>
      <c r="FA12" s="88">
        <v>89792.700730839031</v>
      </c>
      <c r="FB12" s="23">
        <v>9597</v>
      </c>
      <c r="FC12" s="88">
        <v>72630.812499999985</v>
      </c>
      <c r="FD12" s="26">
        <v>80.887212333346326</v>
      </c>
      <c r="FE12" s="23">
        <f t="shared" ref="FE12:FE52" si="4">DP12+EZ12</f>
        <v>83640</v>
      </c>
      <c r="FF12" s="60">
        <v>344665.56832742714</v>
      </c>
      <c r="FG12" s="23">
        <v>26469</v>
      </c>
      <c r="FH12" s="88">
        <v>158777.69149999996</v>
      </c>
      <c r="FI12" s="27">
        <v>46.067175282552022</v>
      </c>
    </row>
    <row r="13" spans="1:170" s="11" customFormat="1" ht="35.1" customHeight="1" thickBot="1" x14ac:dyDescent="0.2">
      <c r="A13" s="23" t="s">
        <v>17</v>
      </c>
      <c r="B13" s="25" t="s">
        <v>48</v>
      </c>
      <c r="C13" s="23">
        <v>5085</v>
      </c>
      <c r="D13" s="67">
        <v>11234.812499999998</v>
      </c>
      <c r="E13" s="23">
        <v>157</v>
      </c>
      <c r="F13" s="67">
        <v>150.46090000000001</v>
      </c>
      <c r="G13" s="26">
        <v>1.3392381937838307</v>
      </c>
      <c r="H13" s="23">
        <v>720</v>
      </c>
      <c r="I13" s="67">
        <v>2789.3780999999999</v>
      </c>
      <c r="J13" s="23">
        <v>163</v>
      </c>
      <c r="K13" s="67">
        <v>268.6114</v>
      </c>
      <c r="L13" s="26">
        <v>9.6297952579465669</v>
      </c>
      <c r="M13" s="23">
        <v>603</v>
      </c>
      <c r="N13" s="67">
        <v>1905.9842000000001</v>
      </c>
      <c r="O13" s="23">
        <v>0</v>
      </c>
      <c r="P13" s="67">
        <v>0</v>
      </c>
      <c r="Q13" s="26">
        <v>0</v>
      </c>
      <c r="R13" s="23" t="s">
        <v>17</v>
      </c>
      <c r="S13" s="25" t="s">
        <v>48</v>
      </c>
      <c r="T13" s="23">
        <v>600</v>
      </c>
      <c r="U13" s="67">
        <v>379.63650000000001</v>
      </c>
      <c r="V13" s="23">
        <v>0</v>
      </c>
      <c r="W13" s="67">
        <v>0</v>
      </c>
      <c r="X13" s="26">
        <v>0</v>
      </c>
      <c r="Y13" s="23">
        <v>576</v>
      </c>
      <c r="Z13" s="67">
        <v>2548.84</v>
      </c>
      <c r="AA13" s="23">
        <v>33</v>
      </c>
      <c r="AB13" s="67">
        <v>293.57900000000001</v>
      </c>
      <c r="AC13" s="26">
        <v>11.518141585976366</v>
      </c>
      <c r="AD13" s="23">
        <v>21</v>
      </c>
      <c r="AE13" s="67">
        <v>63.87</v>
      </c>
      <c r="AF13" s="23">
        <v>0</v>
      </c>
      <c r="AG13" s="24">
        <v>0</v>
      </c>
      <c r="AH13" s="26">
        <v>0</v>
      </c>
      <c r="AI13" s="23" t="s">
        <v>17</v>
      </c>
      <c r="AJ13" s="25" t="s">
        <v>48</v>
      </c>
      <c r="AK13" s="23">
        <f t="shared" si="0"/>
        <v>6981</v>
      </c>
      <c r="AL13" s="67">
        <v>16952.667099999999</v>
      </c>
      <c r="AM13" s="23">
        <v>353</v>
      </c>
      <c r="AN13" s="67">
        <v>712.65129999999988</v>
      </c>
      <c r="AO13" s="26">
        <v>4.2037709806735952</v>
      </c>
      <c r="AP13" s="23">
        <v>10141</v>
      </c>
      <c r="AQ13" s="67">
        <v>9567.5796000000009</v>
      </c>
      <c r="AR13" s="23">
        <v>87</v>
      </c>
      <c r="AS13" s="67">
        <v>77.903300000000002</v>
      </c>
      <c r="AT13" s="26">
        <v>0.81424250705998813</v>
      </c>
      <c r="AU13" s="23">
        <v>762</v>
      </c>
      <c r="AV13" s="67">
        <v>5770.8896999999997</v>
      </c>
      <c r="AW13" s="23">
        <v>1627</v>
      </c>
      <c r="AX13" s="67">
        <v>13765.058100000002</v>
      </c>
      <c r="AY13" s="26">
        <v>238.52575279683484</v>
      </c>
      <c r="AZ13" s="23" t="s">
        <v>17</v>
      </c>
      <c r="BA13" s="25" t="s">
        <v>48</v>
      </c>
      <c r="BB13" s="52">
        <v>253</v>
      </c>
      <c r="BC13" s="78">
        <v>4670.3743599999998</v>
      </c>
      <c r="BD13" s="52">
        <v>57</v>
      </c>
      <c r="BE13" s="78">
        <v>4468.2912999999999</v>
      </c>
      <c r="BF13" s="54">
        <v>95.673086471809086</v>
      </c>
      <c r="BG13" s="52">
        <v>41</v>
      </c>
      <c r="BH13" s="78">
        <v>1573.5739200000003</v>
      </c>
      <c r="BI13" s="52">
        <v>0</v>
      </c>
      <c r="BJ13" s="78">
        <v>0</v>
      </c>
      <c r="BK13" s="54">
        <v>0</v>
      </c>
      <c r="BL13" s="52">
        <v>203</v>
      </c>
      <c r="BM13" s="78">
        <v>1005.508</v>
      </c>
      <c r="BN13" s="52">
        <v>0</v>
      </c>
      <c r="BO13" s="78">
        <v>0</v>
      </c>
      <c r="BP13" s="54">
        <v>0</v>
      </c>
      <c r="BQ13" s="52">
        <v>21</v>
      </c>
      <c r="BR13" s="78">
        <v>115.706</v>
      </c>
      <c r="BS13" s="52">
        <v>0</v>
      </c>
      <c r="BT13" s="53">
        <v>0</v>
      </c>
      <c r="BU13" s="54">
        <v>0</v>
      </c>
      <c r="BV13" s="23" t="s">
        <v>17</v>
      </c>
      <c r="BW13" s="25" t="s">
        <v>48</v>
      </c>
      <c r="BX13" s="23">
        <f t="shared" si="1"/>
        <v>1259</v>
      </c>
      <c r="BY13" s="67">
        <v>13020.345980000002</v>
      </c>
      <c r="BZ13" s="23">
        <v>1684</v>
      </c>
      <c r="CA13" s="67">
        <v>18233.349400000003</v>
      </c>
      <c r="CB13" s="26">
        <v>140.03736481355776</v>
      </c>
      <c r="CC13" s="23">
        <v>78</v>
      </c>
      <c r="CD13" s="67">
        <v>1185.818</v>
      </c>
      <c r="CE13" s="23">
        <v>0</v>
      </c>
      <c r="CF13" s="67">
        <v>0</v>
      </c>
      <c r="CG13" s="26">
        <v>0</v>
      </c>
      <c r="CH13" s="23">
        <v>573</v>
      </c>
      <c r="CI13" s="67">
        <v>3574.9637499999999</v>
      </c>
      <c r="CJ13" s="23">
        <v>20</v>
      </c>
      <c r="CK13" s="67">
        <v>24.95</v>
      </c>
      <c r="CL13" s="26">
        <v>0.69790917460351876</v>
      </c>
      <c r="CM13" s="23" t="s">
        <v>17</v>
      </c>
      <c r="CN13" s="25" t="s">
        <v>48</v>
      </c>
      <c r="CO13" s="23">
        <v>1497</v>
      </c>
      <c r="CP13" s="67">
        <v>14873.789060000003</v>
      </c>
      <c r="CQ13" s="23">
        <v>55</v>
      </c>
      <c r="CR13" s="67">
        <v>348.76309999999995</v>
      </c>
      <c r="CS13" s="26">
        <v>2.3448167685658969</v>
      </c>
      <c r="CT13" s="23">
        <v>258</v>
      </c>
      <c r="CU13" s="67">
        <v>940.60240499999998</v>
      </c>
      <c r="CV13" s="23">
        <v>0</v>
      </c>
      <c r="CW13" s="67">
        <v>0</v>
      </c>
      <c r="CX13" s="26">
        <v>0</v>
      </c>
      <c r="CY13" s="23">
        <v>87</v>
      </c>
      <c r="CZ13" s="67">
        <v>41.707482749999997</v>
      </c>
      <c r="DA13" s="23">
        <v>0</v>
      </c>
      <c r="DB13" s="67">
        <v>0</v>
      </c>
      <c r="DC13" s="26">
        <v>0</v>
      </c>
      <c r="DD13" s="23" t="s">
        <v>17</v>
      </c>
      <c r="DE13" s="25" t="s">
        <v>48</v>
      </c>
      <c r="DF13" s="23">
        <v>1927</v>
      </c>
      <c r="DG13" s="67">
        <v>1284.89594575</v>
      </c>
      <c r="DH13" s="23">
        <v>653</v>
      </c>
      <c r="DI13" s="67">
        <v>3237.7052999999992</v>
      </c>
      <c r="DJ13" s="26">
        <v>251.98190645003046</v>
      </c>
      <c r="DK13" s="23">
        <v>19</v>
      </c>
      <c r="DL13" s="67">
        <v>134.179</v>
      </c>
      <c r="DM13" s="23">
        <v>0</v>
      </c>
      <c r="DN13" s="67">
        <v>0</v>
      </c>
      <c r="DO13" s="26">
        <v>0</v>
      </c>
      <c r="DP13" s="23">
        <f t="shared" si="2"/>
        <v>12660</v>
      </c>
      <c r="DQ13" s="67">
        <v>51874.789723499998</v>
      </c>
      <c r="DR13" s="23">
        <v>2765</v>
      </c>
      <c r="DS13" s="67">
        <v>22557.419100000003</v>
      </c>
      <c r="DT13" s="26">
        <v>43.484357662429581</v>
      </c>
      <c r="DU13" s="23" t="s">
        <v>17</v>
      </c>
      <c r="DV13" s="25" t="s">
        <v>48</v>
      </c>
      <c r="DW13" s="23">
        <v>0</v>
      </c>
      <c r="DX13" s="67">
        <v>0</v>
      </c>
      <c r="DY13" s="23">
        <v>0</v>
      </c>
      <c r="DZ13" s="67">
        <v>0</v>
      </c>
      <c r="EA13" s="26" t="s">
        <v>61</v>
      </c>
      <c r="EB13" s="23">
        <v>9</v>
      </c>
      <c r="EC13" s="67">
        <v>205.91200000000001</v>
      </c>
      <c r="ED13" s="23">
        <v>0</v>
      </c>
      <c r="EE13" s="67">
        <v>0</v>
      </c>
      <c r="EF13" s="26">
        <v>0</v>
      </c>
      <c r="EG13" s="23">
        <v>28</v>
      </c>
      <c r="EH13" s="67">
        <v>1051.885</v>
      </c>
      <c r="EI13" s="23">
        <v>62</v>
      </c>
      <c r="EJ13" s="67">
        <v>2358.9865999999997</v>
      </c>
      <c r="EK13" s="26">
        <v>224.26278538053111</v>
      </c>
      <c r="EL13" s="23" t="s">
        <v>17</v>
      </c>
      <c r="EM13" s="25" t="s">
        <v>48</v>
      </c>
      <c r="EN13" s="23">
        <v>1351</v>
      </c>
      <c r="EO13" s="88">
        <v>6266.6204350000007</v>
      </c>
      <c r="EP13" s="23">
        <v>11</v>
      </c>
      <c r="EQ13" s="88">
        <v>26.15</v>
      </c>
      <c r="ER13" s="26">
        <v>0.41729031255744142</v>
      </c>
      <c r="ES13" s="23">
        <v>1763</v>
      </c>
      <c r="ET13" s="88">
        <v>5704.9088000000002</v>
      </c>
      <c r="EU13" s="23">
        <v>993</v>
      </c>
      <c r="EV13" s="88">
        <v>5159.3192000000008</v>
      </c>
      <c r="EW13" s="27">
        <v>90.436488660432232</v>
      </c>
      <c r="EX13" s="23" t="s">
        <v>17</v>
      </c>
      <c r="EY13" s="25" t="s">
        <v>48</v>
      </c>
      <c r="EZ13" s="23">
        <f t="shared" si="3"/>
        <v>3151</v>
      </c>
      <c r="FA13" s="88">
        <v>13229.326234999997</v>
      </c>
      <c r="FB13" s="23">
        <v>1066</v>
      </c>
      <c r="FC13" s="88">
        <v>7544.4558000000006</v>
      </c>
      <c r="FD13" s="26">
        <v>57.028269361444181</v>
      </c>
      <c r="FE13" s="23">
        <f t="shared" si="4"/>
        <v>15811</v>
      </c>
      <c r="FF13" s="60">
        <v>65104.115958499999</v>
      </c>
      <c r="FG13" s="23">
        <v>3831</v>
      </c>
      <c r="FH13" s="88">
        <v>30101.874899999999</v>
      </c>
      <c r="FI13" s="27">
        <v>46.236515858979104</v>
      </c>
    </row>
    <row r="14" spans="1:170" s="11" customFormat="1" ht="35.1" customHeight="1" thickBot="1" x14ac:dyDescent="0.2">
      <c r="A14" s="23" t="s">
        <v>18</v>
      </c>
      <c r="B14" s="25" t="s">
        <v>73</v>
      </c>
      <c r="C14" s="23">
        <v>4488</v>
      </c>
      <c r="D14" s="67">
        <v>9912.1903000000002</v>
      </c>
      <c r="E14" s="23">
        <v>511</v>
      </c>
      <c r="F14" s="67">
        <v>715.80850000000009</v>
      </c>
      <c r="G14" s="26">
        <v>7.2214967462842203</v>
      </c>
      <c r="H14" s="23">
        <v>573</v>
      </c>
      <c r="I14" s="67">
        <v>2101.2509</v>
      </c>
      <c r="J14" s="23">
        <v>783</v>
      </c>
      <c r="K14" s="67">
        <v>1510.2747999999999</v>
      </c>
      <c r="L14" s="26">
        <v>71.875034057094268</v>
      </c>
      <c r="M14" s="23">
        <v>680</v>
      </c>
      <c r="N14" s="67">
        <v>1594.62</v>
      </c>
      <c r="O14" s="23">
        <v>54</v>
      </c>
      <c r="P14" s="67">
        <v>15.316300000000002</v>
      </c>
      <c r="Q14" s="26">
        <v>0.96049842595728152</v>
      </c>
      <c r="R14" s="23" t="s">
        <v>18</v>
      </c>
      <c r="S14" s="25" t="s">
        <v>73</v>
      </c>
      <c r="T14" s="23">
        <v>625</v>
      </c>
      <c r="U14" s="67">
        <v>493.58150000000001</v>
      </c>
      <c r="V14" s="23">
        <v>1</v>
      </c>
      <c r="W14" s="67">
        <v>1</v>
      </c>
      <c r="X14" s="26">
        <v>0.20260078629365158</v>
      </c>
      <c r="Y14" s="23">
        <v>569</v>
      </c>
      <c r="Z14" s="67">
        <v>2707.5050000000001</v>
      </c>
      <c r="AA14" s="23">
        <v>12</v>
      </c>
      <c r="AB14" s="67">
        <v>61.892600000000002</v>
      </c>
      <c r="AC14" s="26">
        <v>2.2859643841839627</v>
      </c>
      <c r="AD14" s="23">
        <v>16</v>
      </c>
      <c r="AE14" s="67">
        <v>47.761000000000003</v>
      </c>
      <c r="AF14" s="23">
        <v>0</v>
      </c>
      <c r="AG14" s="24">
        <v>0</v>
      </c>
      <c r="AH14" s="26">
        <v>0</v>
      </c>
      <c r="AI14" s="23" t="s">
        <v>18</v>
      </c>
      <c r="AJ14" s="25" t="s">
        <v>73</v>
      </c>
      <c r="AK14" s="23">
        <f t="shared" si="0"/>
        <v>6255</v>
      </c>
      <c r="AL14" s="67">
        <v>15214.527700000001</v>
      </c>
      <c r="AM14" s="23">
        <v>1307</v>
      </c>
      <c r="AN14" s="67">
        <v>2288.9758999999999</v>
      </c>
      <c r="AO14" s="26">
        <v>15.044672730787429</v>
      </c>
      <c r="AP14" s="23">
        <v>5313</v>
      </c>
      <c r="AQ14" s="67">
        <v>8618.2428</v>
      </c>
      <c r="AR14" s="23">
        <v>47</v>
      </c>
      <c r="AS14" s="67">
        <v>79.872199999999992</v>
      </c>
      <c r="AT14" s="26">
        <v>0.92678057294927918</v>
      </c>
      <c r="AU14" s="23">
        <v>686</v>
      </c>
      <c r="AV14" s="67">
        <v>5444.0563000000002</v>
      </c>
      <c r="AW14" s="23">
        <v>567</v>
      </c>
      <c r="AX14" s="67">
        <v>5910.4981999999991</v>
      </c>
      <c r="AY14" s="26">
        <v>108.56791102619565</v>
      </c>
      <c r="AZ14" s="23" t="s">
        <v>18</v>
      </c>
      <c r="BA14" s="25" t="s">
        <v>73</v>
      </c>
      <c r="BB14" s="52">
        <v>251</v>
      </c>
      <c r="BC14" s="78">
        <v>3491.2444599999999</v>
      </c>
      <c r="BD14" s="52">
        <v>17</v>
      </c>
      <c r="BE14" s="78">
        <v>3265.3224</v>
      </c>
      <c r="BF14" s="54">
        <v>93.528895997159708</v>
      </c>
      <c r="BG14" s="52">
        <v>40</v>
      </c>
      <c r="BH14" s="78">
        <v>1482.4089200000003</v>
      </c>
      <c r="BI14" s="52">
        <v>0</v>
      </c>
      <c r="BJ14" s="78">
        <v>0</v>
      </c>
      <c r="BK14" s="54">
        <v>0</v>
      </c>
      <c r="BL14" s="52">
        <v>148</v>
      </c>
      <c r="BM14" s="78">
        <v>832.85100000000011</v>
      </c>
      <c r="BN14" s="52">
        <v>1</v>
      </c>
      <c r="BO14" s="78">
        <v>200</v>
      </c>
      <c r="BP14" s="54">
        <v>24.013899244882936</v>
      </c>
      <c r="BQ14" s="52">
        <v>11</v>
      </c>
      <c r="BR14" s="78">
        <v>68.778999999999996</v>
      </c>
      <c r="BS14" s="52">
        <v>0</v>
      </c>
      <c r="BT14" s="53">
        <v>0</v>
      </c>
      <c r="BU14" s="54">
        <v>0</v>
      </c>
      <c r="BV14" s="23" t="s">
        <v>18</v>
      </c>
      <c r="BW14" s="25" t="s">
        <v>73</v>
      </c>
      <c r="BX14" s="23">
        <f t="shared" si="1"/>
        <v>1125</v>
      </c>
      <c r="BY14" s="67">
        <v>11250.560680000001</v>
      </c>
      <c r="BZ14" s="23">
        <v>585</v>
      </c>
      <c r="CA14" s="67">
        <v>9375.8206000000009</v>
      </c>
      <c r="CB14" s="26">
        <v>83.336474213834478</v>
      </c>
      <c r="CC14" s="23">
        <v>2</v>
      </c>
      <c r="CD14" s="67">
        <v>181.24299999999999</v>
      </c>
      <c r="CE14" s="23">
        <v>0</v>
      </c>
      <c r="CF14" s="67">
        <v>0</v>
      </c>
      <c r="CG14" s="26">
        <v>0</v>
      </c>
      <c r="CH14" s="23">
        <v>206</v>
      </c>
      <c r="CI14" s="67">
        <v>712.21774999999991</v>
      </c>
      <c r="CJ14" s="23">
        <v>75</v>
      </c>
      <c r="CK14" s="67">
        <v>344.02420000000006</v>
      </c>
      <c r="CL14" s="26">
        <v>48.303233105324892</v>
      </c>
      <c r="CM14" s="23" t="s">
        <v>18</v>
      </c>
      <c r="CN14" s="25" t="s">
        <v>73</v>
      </c>
      <c r="CO14" s="23">
        <v>348</v>
      </c>
      <c r="CP14" s="67">
        <v>3144.4900600000001</v>
      </c>
      <c r="CQ14" s="23">
        <v>25</v>
      </c>
      <c r="CR14" s="67">
        <v>239.7381</v>
      </c>
      <c r="CS14" s="26">
        <v>7.6240692584666645</v>
      </c>
      <c r="CT14" s="23">
        <v>139</v>
      </c>
      <c r="CU14" s="67">
        <v>256.80240500000002</v>
      </c>
      <c r="CV14" s="23">
        <v>0</v>
      </c>
      <c r="CW14" s="67">
        <v>0</v>
      </c>
      <c r="CX14" s="26">
        <v>0</v>
      </c>
      <c r="CY14" s="23">
        <v>47</v>
      </c>
      <c r="CZ14" s="67">
        <v>17.992482750000001</v>
      </c>
      <c r="DA14" s="23">
        <v>0</v>
      </c>
      <c r="DB14" s="67">
        <v>0</v>
      </c>
      <c r="DC14" s="26">
        <v>0</v>
      </c>
      <c r="DD14" s="23" t="s">
        <v>18</v>
      </c>
      <c r="DE14" s="25" t="s">
        <v>73</v>
      </c>
      <c r="DF14" s="23">
        <v>1847</v>
      </c>
      <c r="DG14" s="67">
        <v>1073.2179457500001</v>
      </c>
      <c r="DH14" s="23">
        <v>0</v>
      </c>
      <c r="DI14" s="67">
        <v>0</v>
      </c>
      <c r="DJ14" s="26">
        <v>0</v>
      </c>
      <c r="DK14" s="23">
        <v>6</v>
      </c>
      <c r="DL14" s="67">
        <v>21.13</v>
      </c>
      <c r="DM14" s="23">
        <v>0</v>
      </c>
      <c r="DN14" s="67">
        <v>0</v>
      </c>
      <c r="DO14" s="26">
        <v>0</v>
      </c>
      <c r="DP14" s="23">
        <f t="shared" si="2"/>
        <v>9969</v>
      </c>
      <c r="DQ14" s="67">
        <v>31851.0520235</v>
      </c>
      <c r="DR14" s="23">
        <v>1992</v>
      </c>
      <c r="DS14" s="67">
        <v>12248.558799999999</v>
      </c>
      <c r="DT14" s="26">
        <v>38.455743285850964</v>
      </c>
      <c r="DU14" s="23" t="s">
        <v>18</v>
      </c>
      <c r="DV14" s="25" t="s">
        <v>73</v>
      </c>
      <c r="DW14" s="23">
        <v>0</v>
      </c>
      <c r="DX14" s="67">
        <v>0</v>
      </c>
      <c r="DY14" s="23">
        <v>0</v>
      </c>
      <c r="DZ14" s="67">
        <v>0</v>
      </c>
      <c r="EA14" s="26" t="s">
        <v>61</v>
      </c>
      <c r="EB14" s="23">
        <v>6</v>
      </c>
      <c r="EC14" s="67">
        <v>180.99200000000002</v>
      </c>
      <c r="ED14" s="23">
        <v>0</v>
      </c>
      <c r="EE14" s="67">
        <v>0</v>
      </c>
      <c r="EF14" s="26">
        <v>0</v>
      </c>
      <c r="EG14" s="23">
        <v>26</v>
      </c>
      <c r="EH14" s="67">
        <v>958.49</v>
      </c>
      <c r="EI14" s="23">
        <v>0</v>
      </c>
      <c r="EJ14" s="67">
        <v>0</v>
      </c>
      <c r="EK14" s="26">
        <v>0</v>
      </c>
      <c r="EL14" s="23" t="s">
        <v>18</v>
      </c>
      <c r="EM14" s="25" t="s">
        <v>73</v>
      </c>
      <c r="EN14" s="23">
        <v>1249</v>
      </c>
      <c r="EO14" s="88">
        <v>6241.3790524999995</v>
      </c>
      <c r="EP14" s="23">
        <v>942</v>
      </c>
      <c r="EQ14" s="88">
        <v>6762.4226999999992</v>
      </c>
      <c r="ER14" s="26">
        <v>108.34821348162302</v>
      </c>
      <c r="ES14" s="23">
        <v>1205</v>
      </c>
      <c r="ET14" s="88">
        <v>4869.7376999999997</v>
      </c>
      <c r="EU14" s="23">
        <v>480</v>
      </c>
      <c r="EV14" s="88">
        <v>357.38980000000004</v>
      </c>
      <c r="EW14" s="27">
        <v>7.338994870298662</v>
      </c>
      <c r="EX14" s="23" t="s">
        <v>18</v>
      </c>
      <c r="EY14" s="25" t="s">
        <v>73</v>
      </c>
      <c r="EZ14" s="23">
        <f t="shared" si="3"/>
        <v>2486</v>
      </c>
      <c r="FA14" s="88">
        <v>12250.5987525</v>
      </c>
      <c r="FB14" s="23">
        <v>1422</v>
      </c>
      <c r="FC14" s="88">
        <v>7119.8125</v>
      </c>
      <c r="FD14" s="26">
        <v>58.118077686178793</v>
      </c>
      <c r="FE14" s="23">
        <f t="shared" si="4"/>
        <v>12455</v>
      </c>
      <c r="FF14" s="60">
        <v>44101.650775999995</v>
      </c>
      <c r="FG14" s="23">
        <v>3414</v>
      </c>
      <c r="FH14" s="88">
        <v>19368.371300000003</v>
      </c>
      <c r="FI14" s="27">
        <v>43.917565350048577</v>
      </c>
    </row>
    <row r="15" spans="1:170" s="11" customFormat="1" ht="35.1" customHeight="1" thickBot="1" x14ac:dyDescent="0.2">
      <c r="A15" s="23" t="s">
        <v>19</v>
      </c>
      <c r="B15" s="25" t="s">
        <v>49</v>
      </c>
      <c r="C15" s="23">
        <v>10548</v>
      </c>
      <c r="D15" s="67">
        <v>21683.452117021276</v>
      </c>
      <c r="E15" s="23">
        <v>2425</v>
      </c>
      <c r="F15" s="67">
        <v>5451.7743000000009</v>
      </c>
      <c r="G15" s="26">
        <v>25.142556962691458</v>
      </c>
      <c r="H15" s="23">
        <v>1818</v>
      </c>
      <c r="I15" s="67">
        <v>4560.4370702923052</v>
      </c>
      <c r="J15" s="23">
        <v>153</v>
      </c>
      <c r="K15" s="67">
        <v>54.26</v>
      </c>
      <c r="L15" s="26">
        <v>1.1897982400297029</v>
      </c>
      <c r="M15" s="23">
        <v>1625</v>
      </c>
      <c r="N15" s="67">
        <v>3648.5445873135814</v>
      </c>
      <c r="O15" s="23">
        <v>529</v>
      </c>
      <c r="P15" s="67">
        <v>788.9011999999999</v>
      </c>
      <c r="Q15" s="26">
        <v>21.622353273223034</v>
      </c>
      <c r="R15" s="23" t="s">
        <v>19</v>
      </c>
      <c r="S15" s="25" t="s">
        <v>49</v>
      </c>
      <c r="T15" s="23">
        <v>1209</v>
      </c>
      <c r="U15" s="67">
        <v>688.64231914893617</v>
      </c>
      <c r="V15" s="23">
        <v>4</v>
      </c>
      <c r="W15" s="67">
        <v>6.9450000000000003</v>
      </c>
      <c r="X15" s="26">
        <v>1.0085061296527682</v>
      </c>
      <c r="Y15" s="23">
        <v>995</v>
      </c>
      <c r="Z15" s="67">
        <v>5218.6106315240995</v>
      </c>
      <c r="AA15" s="23">
        <v>209</v>
      </c>
      <c r="AB15" s="67">
        <v>506.98900000000003</v>
      </c>
      <c r="AC15" s="26">
        <v>9.7150187242832011</v>
      </c>
      <c r="AD15" s="23">
        <v>40</v>
      </c>
      <c r="AE15" s="67">
        <v>124.729</v>
      </c>
      <c r="AF15" s="23">
        <v>0</v>
      </c>
      <c r="AG15" s="24">
        <v>0</v>
      </c>
      <c r="AH15" s="26">
        <v>0</v>
      </c>
      <c r="AI15" s="23" t="s">
        <v>19</v>
      </c>
      <c r="AJ15" s="25" t="s">
        <v>49</v>
      </c>
      <c r="AK15" s="23">
        <f t="shared" si="0"/>
        <v>14570</v>
      </c>
      <c r="AL15" s="67">
        <v>32151.142137986622</v>
      </c>
      <c r="AM15" s="23">
        <v>2791</v>
      </c>
      <c r="AN15" s="67">
        <v>6019.9682999999995</v>
      </c>
      <c r="AO15" s="26">
        <v>18.723964063744404</v>
      </c>
      <c r="AP15" s="23">
        <v>10771</v>
      </c>
      <c r="AQ15" s="67">
        <v>18242.818482791969</v>
      </c>
      <c r="AR15" s="23">
        <v>2143</v>
      </c>
      <c r="AS15" s="67">
        <v>3704.8972999999996</v>
      </c>
      <c r="AT15" s="26">
        <v>20.308798793863701</v>
      </c>
      <c r="AU15" s="23">
        <v>1492</v>
      </c>
      <c r="AV15" s="67">
        <v>11191.061619148937</v>
      </c>
      <c r="AW15" s="23">
        <v>1762</v>
      </c>
      <c r="AX15" s="67">
        <v>12693.9072</v>
      </c>
      <c r="AY15" s="26">
        <v>113.42898137813444</v>
      </c>
      <c r="AZ15" s="23" t="s">
        <v>19</v>
      </c>
      <c r="BA15" s="25" t="s">
        <v>49</v>
      </c>
      <c r="BB15" s="52">
        <v>390</v>
      </c>
      <c r="BC15" s="78">
        <v>7704.0840527659566</v>
      </c>
      <c r="BD15" s="52">
        <v>94</v>
      </c>
      <c r="BE15" s="78">
        <v>1743.0888</v>
      </c>
      <c r="BF15" s="54">
        <v>22.625516389247959</v>
      </c>
      <c r="BG15" s="52">
        <v>113</v>
      </c>
      <c r="BH15" s="78">
        <v>4275.50648</v>
      </c>
      <c r="BI15" s="52">
        <v>7</v>
      </c>
      <c r="BJ15" s="78">
        <v>3199.38</v>
      </c>
      <c r="BK15" s="54">
        <v>74.830432721037539</v>
      </c>
      <c r="BL15" s="52">
        <v>218</v>
      </c>
      <c r="BM15" s="78">
        <v>951.62309000000005</v>
      </c>
      <c r="BN15" s="52">
        <v>17</v>
      </c>
      <c r="BO15" s="78">
        <v>11.1</v>
      </c>
      <c r="BP15" s="54">
        <v>1.1664281916488595</v>
      </c>
      <c r="BQ15" s="52">
        <v>17</v>
      </c>
      <c r="BR15" s="78">
        <v>86.51100000000001</v>
      </c>
      <c r="BS15" s="52">
        <v>0</v>
      </c>
      <c r="BT15" s="53">
        <v>0</v>
      </c>
      <c r="BU15" s="54">
        <v>0</v>
      </c>
      <c r="BV15" s="23" t="s">
        <v>19</v>
      </c>
      <c r="BW15" s="25" t="s">
        <v>49</v>
      </c>
      <c r="BX15" s="23">
        <f t="shared" si="1"/>
        <v>2213</v>
      </c>
      <c r="BY15" s="67">
        <v>24122.275241914893</v>
      </c>
      <c r="BZ15" s="23">
        <v>1880</v>
      </c>
      <c r="CA15" s="67">
        <v>17647.475999999999</v>
      </c>
      <c r="CB15" s="26">
        <v>73.158422342083739</v>
      </c>
      <c r="CC15" s="23">
        <v>6</v>
      </c>
      <c r="CD15" s="67">
        <v>219.97499999999999</v>
      </c>
      <c r="CE15" s="23">
        <v>0</v>
      </c>
      <c r="CF15" s="67">
        <v>0</v>
      </c>
      <c r="CG15" s="26">
        <v>0</v>
      </c>
      <c r="CH15" s="23">
        <v>291</v>
      </c>
      <c r="CI15" s="67">
        <v>971.39987018100987</v>
      </c>
      <c r="CJ15" s="23">
        <v>86</v>
      </c>
      <c r="CK15" s="67">
        <v>197.79589999999996</v>
      </c>
      <c r="CL15" s="26">
        <v>20.361944248885148</v>
      </c>
      <c r="CM15" s="23" t="s">
        <v>19</v>
      </c>
      <c r="CN15" s="25" t="s">
        <v>49</v>
      </c>
      <c r="CO15" s="23">
        <v>462</v>
      </c>
      <c r="CP15" s="67">
        <v>3673.3846192609185</v>
      </c>
      <c r="CQ15" s="23">
        <v>65</v>
      </c>
      <c r="CR15" s="67">
        <v>522.71</v>
      </c>
      <c r="CS15" s="26">
        <v>14.229656139442563</v>
      </c>
      <c r="CT15" s="23">
        <v>234</v>
      </c>
      <c r="CU15" s="67">
        <v>387.13531499999999</v>
      </c>
      <c r="CV15" s="23">
        <v>0</v>
      </c>
      <c r="CW15" s="67">
        <v>0</v>
      </c>
      <c r="CX15" s="26">
        <v>0</v>
      </c>
      <c r="CY15" s="23">
        <v>105</v>
      </c>
      <c r="CZ15" s="67">
        <v>52.13707194148936</v>
      </c>
      <c r="DA15" s="23">
        <v>11</v>
      </c>
      <c r="DB15" s="67">
        <v>15.217000000000001</v>
      </c>
      <c r="DC15" s="26">
        <v>29.186525889058796</v>
      </c>
      <c r="DD15" s="23" t="s">
        <v>19</v>
      </c>
      <c r="DE15" s="25" t="s">
        <v>49</v>
      </c>
      <c r="DF15" s="23">
        <v>2259</v>
      </c>
      <c r="DG15" s="67">
        <v>1025.8481545165623</v>
      </c>
      <c r="DH15" s="23">
        <v>0</v>
      </c>
      <c r="DI15" s="67">
        <v>0</v>
      </c>
      <c r="DJ15" s="26">
        <v>0</v>
      </c>
      <c r="DK15" s="23">
        <v>23</v>
      </c>
      <c r="DL15" s="67">
        <v>148.28</v>
      </c>
      <c r="DM15" s="23">
        <v>0</v>
      </c>
      <c r="DN15" s="67">
        <v>0</v>
      </c>
      <c r="DO15" s="26">
        <v>0</v>
      </c>
      <c r="DP15" s="23">
        <f t="shared" si="2"/>
        <v>20140</v>
      </c>
      <c r="DQ15" s="67">
        <v>62603.297410801482</v>
      </c>
      <c r="DR15" s="23">
        <v>4833</v>
      </c>
      <c r="DS15" s="67">
        <v>24403.167200000004</v>
      </c>
      <c r="DT15" s="26">
        <v>38.980641929876228</v>
      </c>
      <c r="DU15" s="23" t="s">
        <v>19</v>
      </c>
      <c r="DV15" s="25" t="s">
        <v>49</v>
      </c>
      <c r="DW15" s="23">
        <v>0</v>
      </c>
      <c r="DX15" s="67">
        <v>0</v>
      </c>
      <c r="DY15" s="23">
        <v>25</v>
      </c>
      <c r="DZ15" s="67">
        <v>124.1473</v>
      </c>
      <c r="EA15" s="26" t="s">
        <v>61</v>
      </c>
      <c r="EB15" s="23">
        <v>50</v>
      </c>
      <c r="EC15" s="67">
        <v>980.77420567375884</v>
      </c>
      <c r="ED15" s="23">
        <v>5</v>
      </c>
      <c r="EE15" s="67">
        <v>40.859499999999997</v>
      </c>
      <c r="EF15" s="26">
        <v>4.1660455346020138</v>
      </c>
      <c r="EG15" s="23">
        <v>92</v>
      </c>
      <c r="EH15" s="67">
        <v>3058.3470163635648</v>
      </c>
      <c r="EI15" s="23">
        <v>185</v>
      </c>
      <c r="EJ15" s="67">
        <v>4724.7259999999997</v>
      </c>
      <c r="EK15" s="26">
        <v>154.48626250456667</v>
      </c>
      <c r="EL15" s="23" t="s">
        <v>19</v>
      </c>
      <c r="EM15" s="25" t="s">
        <v>49</v>
      </c>
      <c r="EN15" s="23">
        <v>2761</v>
      </c>
      <c r="EO15" s="88">
        <v>12855.690431950254</v>
      </c>
      <c r="EP15" s="23">
        <v>1265</v>
      </c>
      <c r="EQ15" s="88">
        <v>4602.8848999999991</v>
      </c>
      <c r="ER15" s="26">
        <v>35.804260567448381</v>
      </c>
      <c r="ES15" s="23">
        <v>4543</v>
      </c>
      <c r="ET15" s="88">
        <v>12936.680379787234</v>
      </c>
      <c r="EU15" s="23">
        <v>828</v>
      </c>
      <c r="EV15" s="88">
        <v>5263.8287000000009</v>
      </c>
      <c r="EW15" s="27">
        <v>40.689176399723138</v>
      </c>
      <c r="EX15" s="23" t="s">
        <v>19</v>
      </c>
      <c r="EY15" s="25" t="s">
        <v>49</v>
      </c>
      <c r="EZ15" s="23">
        <f t="shared" si="3"/>
        <v>7446</v>
      </c>
      <c r="FA15" s="88">
        <v>29831.492033774812</v>
      </c>
      <c r="FB15" s="23">
        <v>2308</v>
      </c>
      <c r="FC15" s="88">
        <v>14756.446400000001</v>
      </c>
      <c r="FD15" s="26">
        <v>49.466001845609838</v>
      </c>
      <c r="FE15" s="23">
        <f t="shared" si="4"/>
        <v>27586</v>
      </c>
      <c r="FF15" s="60">
        <v>92434.789444576294</v>
      </c>
      <c r="FG15" s="23">
        <v>7141</v>
      </c>
      <c r="FH15" s="88">
        <v>39159.613600000004</v>
      </c>
      <c r="FI15" s="27">
        <v>42.36458354619829</v>
      </c>
    </row>
    <row r="16" spans="1:170" s="11" customFormat="1" ht="35.1" customHeight="1" thickBot="1" x14ac:dyDescent="0.2">
      <c r="A16" s="23" t="s">
        <v>20</v>
      </c>
      <c r="B16" s="25" t="s">
        <v>74</v>
      </c>
      <c r="C16" s="23">
        <v>5052</v>
      </c>
      <c r="D16" s="67">
        <v>9014.415500000001</v>
      </c>
      <c r="E16" s="23">
        <v>34</v>
      </c>
      <c r="F16" s="67">
        <v>46.398099999999992</v>
      </c>
      <c r="G16" s="26">
        <v>0.51471002196426363</v>
      </c>
      <c r="H16" s="23">
        <v>1063</v>
      </c>
      <c r="I16" s="67">
        <v>2262.5437999999999</v>
      </c>
      <c r="J16" s="23">
        <v>77</v>
      </c>
      <c r="K16" s="67">
        <v>164.06610000000001</v>
      </c>
      <c r="L16" s="26">
        <v>7.2513999507987421</v>
      </c>
      <c r="M16" s="23">
        <v>604</v>
      </c>
      <c r="N16" s="67">
        <v>1149.0494000000001</v>
      </c>
      <c r="O16" s="23">
        <v>30</v>
      </c>
      <c r="P16" s="67">
        <v>43.517099999999999</v>
      </c>
      <c r="Q16" s="26">
        <v>3.7872262062884325</v>
      </c>
      <c r="R16" s="23" t="s">
        <v>20</v>
      </c>
      <c r="S16" s="25" t="s">
        <v>74</v>
      </c>
      <c r="T16" s="23">
        <v>506</v>
      </c>
      <c r="U16" s="67">
        <v>427.92349999999999</v>
      </c>
      <c r="V16" s="23">
        <v>0</v>
      </c>
      <c r="W16" s="67">
        <v>0</v>
      </c>
      <c r="X16" s="26">
        <v>0</v>
      </c>
      <c r="Y16" s="23">
        <v>336</v>
      </c>
      <c r="Z16" s="67">
        <v>1657.076</v>
      </c>
      <c r="AA16" s="23">
        <v>0</v>
      </c>
      <c r="AB16" s="67">
        <v>0</v>
      </c>
      <c r="AC16" s="26">
        <v>0</v>
      </c>
      <c r="AD16" s="23">
        <v>12</v>
      </c>
      <c r="AE16" s="67">
        <v>37.905999999999999</v>
      </c>
      <c r="AF16" s="23">
        <v>0</v>
      </c>
      <c r="AG16" s="24">
        <v>0</v>
      </c>
      <c r="AH16" s="26">
        <v>0</v>
      </c>
      <c r="AI16" s="23" t="s">
        <v>20</v>
      </c>
      <c r="AJ16" s="25" t="s">
        <v>74</v>
      </c>
      <c r="AK16" s="23">
        <f t="shared" si="0"/>
        <v>6957</v>
      </c>
      <c r="AL16" s="67">
        <v>13361.958799999999</v>
      </c>
      <c r="AM16" s="23">
        <v>111</v>
      </c>
      <c r="AN16" s="67">
        <v>210.46419999999998</v>
      </c>
      <c r="AO16" s="26">
        <v>1.5750999022688199</v>
      </c>
      <c r="AP16" s="23">
        <v>6870</v>
      </c>
      <c r="AQ16" s="67">
        <v>7852.9602000000004</v>
      </c>
      <c r="AR16" s="23">
        <v>4</v>
      </c>
      <c r="AS16" s="67">
        <v>2.7702999999999998</v>
      </c>
      <c r="AT16" s="26">
        <v>3.5277143006531467E-2</v>
      </c>
      <c r="AU16" s="23">
        <v>722</v>
      </c>
      <c r="AV16" s="67">
        <v>4180.0697</v>
      </c>
      <c r="AW16" s="23">
        <v>108</v>
      </c>
      <c r="AX16" s="67">
        <v>508.21469999999999</v>
      </c>
      <c r="AY16" s="26">
        <v>12.158043680467816</v>
      </c>
      <c r="AZ16" s="23" t="s">
        <v>20</v>
      </c>
      <c r="BA16" s="25" t="s">
        <v>74</v>
      </c>
      <c r="BB16" s="52">
        <v>118</v>
      </c>
      <c r="BC16" s="78">
        <v>2661.56212</v>
      </c>
      <c r="BD16" s="52">
        <v>5</v>
      </c>
      <c r="BE16" s="78">
        <v>117.5232</v>
      </c>
      <c r="BF16" s="54">
        <v>4.4155723105948024</v>
      </c>
      <c r="BG16" s="52">
        <v>36</v>
      </c>
      <c r="BH16" s="78">
        <v>1184.2669599999999</v>
      </c>
      <c r="BI16" s="52">
        <v>0</v>
      </c>
      <c r="BJ16" s="78">
        <v>0</v>
      </c>
      <c r="BK16" s="54">
        <v>0</v>
      </c>
      <c r="BL16" s="52">
        <v>118</v>
      </c>
      <c r="BM16" s="78">
        <v>550.46400000000006</v>
      </c>
      <c r="BN16" s="52">
        <v>0</v>
      </c>
      <c r="BO16" s="78">
        <v>0</v>
      </c>
      <c r="BP16" s="54">
        <v>0</v>
      </c>
      <c r="BQ16" s="52">
        <v>10</v>
      </c>
      <c r="BR16" s="78">
        <v>66.838999999999999</v>
      </c>
      <c r="BS16" s="52">
        <v>0</v>
      </c>
      <c r="BT16" s="53">
        <v>0</v>
      </c>
      <c r="BU16" s="54">
        <v>0</v>
      </c>
      <c r="BV16" s="23" t="s">
        <v>20</v>
      </c>
      <c r="BW16" s="25" t="s">
        <v>74</v>
      </c>
      <c r="BX16" s="23">
        <f t="shared" si="1"/>
        <v>994</v>
      </c>
      <c r="BY16" s="67">
        <v>8576.3627800000013</v>
      </c>
      <c r="BZ16" s="23">
        <v>113</v>
      </c>
      <c r="CA16" s="67">
        <v>625.73789999999997</v>
      </c>
      <c r="CB16" s="26">
        <v>7.2960754582258929</v>
      </c>
      <c r="CC16" s="23">
        <v>2</v>
      </c>
      <c r="CD16" s="67">
        <v>181.24299999999999</v>
      </c>
      <c r="CE16" s="23">
        <v>0</v>
      </c>
      <c r="CF16" s="67">
        <v>0</v>
      </c>
      <c r="CG16" s="26">
        <v>0</v>
      </c>
      <c r="CH16" s="23">
        <v>507</v>
      </c>
      <c r="CI16" s="67">
        <v>1231.5407499999999</v>
      </c>
      <c r="CJ16" s="23">
        <v>5</v>
      </c>
      <c r="CK16" s="67">
        <v>43.204700000000003</v>
      </c>
      <c r="CL16" s="26">
        <v>3.5081827377616213</v>
      </c>
      <c r="CM16" s="23" t="s">
        <v>20</v>
      </c>
      <c r="CN16" s="25" t="s">
        <v>74</v>
      </c>
      <c r="CO16" s="23">
        <v>909</v>
      </c>
      <c r="CP16" s="67">
        <v>8510.8577649999988</v>
      </c>
      <c r="CQ16" s="23">
        <v>3</v>
      </c>
      <c r="CR16" s="67">
        <v>32.641999999999996</v>
      </c>
      <c r="CS16" s="26">
        <v>0.38353360967018818</v>
      </c>
      <c r="CT16" s="23">
        <v>158</v>
      </c>
      <c r="CU16" s="67">
        <v>783.62240499999996</v>
      </c>
      <c r="CV16" s="23">
        <v>0</v>
      </c>
      <c r="CW16" s="67">
        <v>0</v>
      </c>
      <c r="CX16" s="26">
        <v>0</v>
      </c>
      <c r="CY16" s="23">
        <v>68</v>
      </c>
      <c r="CZ16" s="67">
        <v>42.124482749999999</v>
      </c>
      <c r="DA16" s="23">
        <v>0</v>
      </c>
      <c r="DB16" s="67">
        <v>0</v>
      </c>
      <c r="DC16" s="26">
        <v>0</v>
      </c>
      <c r="DD16" s="23" t="s">
        <v>20</v>
      </c>
      <c r="DE16" s="25" t="s">
        <v>74</v>
      </c>
      <c r="DF16" s="23">
        <v>1866</v>
      </c>
      <c r="DG16" s="67">
        <v>1023.9179457500001</v>
      </c>
      <c r="DH16" s="23">
        <v>0</v>
      </c>
      <c r="DI16" s="67">
        <v>0</v>
      </c>
      <c r="DJ16" s="26">
        <v>0</v>
      </c>
      <c r="DK16" s="23">
        <v>13</v>
      </c>
      <c r="DL16" s="67">
        <v>97.9</v>
      </c>
      <c r="DM16" s="23">
        <v>0</v>
      </c>
      <c r="DN16" s="67">
        <v>0</v>
      </c>
      <c r="DO16" s="26">
        <v>0</v>
      </c>
      <c r="DP16" s="23">
        <f t="shared" si="2"/>
        <v>11461</v>
      </c>
      <c r="DQ16" s="67">
        <v>33711.627928499998</v>
      </c>
      <c r="DR16" s="23">
        <v>232</v>
      </c>
      <c r="DS16" s="67">
        <v>912.04880000000003</v>
      </c>
      <c r="DT16" s="26">
        <v>2.705442768692131</v>
      </c>
      <c r="DU16" s="23" t="s">
        <v>20</v>
      </c>
      <c r="DV16" s="25" t="s">
        <v>74</v>
      </c>
      <c r="DW16" s="23">
        <v>0</v>
      </c>
      <c r="DX16" s="67">
        <v>0</v>
      </c>
      <c r="DY16" s="23">
        <v>0</v>
      </c>
      <c r="DZ16" s="67">
        <v>0</v>
      </c>
      <c r="EA16" s="26" t="s">
        <v>61</v>
      </c>
      <c r="EB16" s="23">
        <v>4</v>
      </c>
      <c r="EC16" s="67">
        <v>99.22399999999999</v>
      </c>
      <c r="ED16" s="23">
        <v>1</v>
      </c>
      <c r="EE16" s="67">
        <v>17.061300000000003</v>
      </c>
      <c r="EF16" s="26">
        <v>17.194731113440302</v>
      </c>
      <c r="EG16" s="23">
        <v>19</v>
      </c>
      <c r="EH16" s="67">
        <v>653.803</v>
      </c>
      <c r="EI16" s="23">
        <v>9</v>
      </c>
      <c r="EJ16" s="67">
        <v>298.58269999999999</v>
      </c>
      <c r="EK16" s="26">
        <v>45.668603539598315</v>
      </c>
      <c r="EL16" s="23" t="s">
        <v>20</v>
      </c>
      <c r="EM16" s="25" t="s">
        <v>74</v>
      </c>
      <c r="EN16" s="23">
        <v>1314</v>
      </c>
      <c r="EO16" s="88">
        <v>5397.2767075000002</v>
      </c>
      <c r="EP16" s="23">
        <v>60</v>
      </c>
      <c r="EQ16" s="88">
        <v>335.25620000000004</v>
      </c>
      <c r="ER16" s="26">
        <v>6.2115807317073717</v>
      </c>
      <c r="ES16" s="23">
        <v>1123</v>
      </c>
      <c r="ET16" s="88">
        <v>3678.5852499999996</v>
      </c>
      <c r="EU16" s="23">
        <v>674</v>
      </c>
      <c r="EV16" s="88">
        <v>2720.3696</v>
      </c>
      <c r="EW16" s="27">
        <v>73.951517094785288</v>
      </c>
      <c r="EX16" s="23" t="s">
        <v>20</v>
      </c>
      <c r="EY16" s="25" t="s">
        <v>74</v>
      </c>
      <c r="EZ16" s="23">
        <f t="shared" si="3"/>
        <v>2460</v>
      </c>
      <c r="FA16" s="88">
        <v>9828.8889574999994</v>
      </c>
      <c r="FB16" s="23">
        <v>744</v>
      </c>
      <c r="FC16" s="88">
        <v>3371.2698</v>
      </c>
      <c r="FD16" s="26">
        <v>34.299602066696764</v>
      </c>
      <c r="FE16" s="23">
        <f t="shared" si="4"/>
        <v>13921</v>
      </c>
      <c r="FF16" s="60">
        <v>43540.516885999998</v>
      </c>
      <c r="FG16" s="23">
        <v>976</v>
      </c>
      <c r="FH16" s="88">
        <v>4283.3185999999996</v>
      </c>
      <c r="FI16" s="27">
        <v>9.8375465114821736</v>
      </c>
    </row>
    <row r="17" spans="1:165" s="11" customFormat="1" ht="35.1" customHeight="1" thickBot="1" x14ac:dyDescent="0.2">
      <c r="A17" s="23" t="s">
        <v>21</v>
      </c>
      <c r="B17" s="25" t="s">
        <v>75</v>
      </c>
      <c r="C17" s="23">
        <v>4012</v>
      </c>
      <c r="D17" s="67">
        <v>6177.0974999999999</v>
      </c>
      <c r="E17" s="23">
        <v>29</v>
      </c>
      <c r="F17" s="67">
        <v>56.439700000000002</v>
      </c>
      <c r="G17" s="26">
        <v>0.91369287922037823</v>
      </c>
      <c r="H17" s="23">
        <v>636</v>
      </c>
      <c r="I17" s="67">
        <v>834.20920000000001</v>
      </c>
      <c r="J17" s="23">
        <v>489</v>
      </c>
      <c r="K17" s="67">
        <v>941.62</v>
      </c>
      <c r="L17" s="26">
        <v>112.87576305799551</v>
      </c>
      <c r="M17" s="23">
        <v>371</v>
      </c>
      <c r="N17" s="67">
        <v>962.61880000000008</v>
      </c>
      <c r="O17" s="23">
        <v>306</v>
      </c>
      <c r="P17" s="67">
        <v>546.23349999999994</v>
      </c>
      <c r="Q17" s="26">
        <v>56.744528571434493</v>
      </c>
      <c r="R17" s="23" t="s">
        <v>21</v>
      </c>
      <c r="S17" s="25" t="s">
        <v>75</v>
      </c>
      <c r="T17" s="23">
        <v>511</v>
      </c>
      <c r="U17" s="67">
        <v>313.21800000000002</v>
      </c>
      <c r="V17" s="23">
        <v>5</v>
      </c>
      <c r="W17" s="67">
        <v>28.89</v>
      </c>
      <c r="X17" s="26">
        <v>9.2236078386299631</v>
      </c>
      <c r="Y17" s="23">
        <v>297</v>
      </c>
      <c r="Z17" s="67">
        <v>1570.2809999999999</v>
      </c>
      <c r="AA17" s="23">
        <v>59</v>
      </c>
      <c r="AB17" s="67">
        <v>507.32470000000001</v>
      </c>
      <c r="AC17" s="26">
        <v>32.307892663797119</v>
      </c>
      <c r="AD17" s="23">
        <v>12</v>
      </c>
      <c r="AE17" s="67">
        <v>37.433</v>
      </c>
      <c r="AF17" s="23">
        <v>0</v>
      </c>
      <c r="AG17" s="24">
        <v>0</v>
      </c>
      <c r="AH17" s="26">
        <v>0</v>
      </c>
      <c r="AI17" s="23" t="s">
        <v>21</v>
      </c>
      <c r="AJ17" s="25" t="s">
        <v>75</v>
      </c>
      <c r="AK17" s="23">
        <f t="shared" si="0"/>
        <v>5456</v>
      </c>
      <c r="AL17" s="67">
        <v>8894.805699999999</v>
      </c>
      <c r="AM17" s="23">
        <v>582</v>
      </c>
      <c r="AN17" s="67">
        <v>1534.2744</v>
      </c>
      <c r="AO17" s="26">
        <v>17.24910528399738</v>
      </c>
      <c r="AP17" s="23">
        <v>4589</v>
      </c>
      <c r="AQ17" s="67">
        <v>5260.0039999999999</v>
      </c>
      <c r="AR17" s="23">
        <v>331</v>
      </c>
      <c r="AS17" s="67">
        <v>530.05920000000003</v>
      </c>
      <c r="AT17" s="26">
        <v>10.077163439419438</v>
      </c>
      <c r="AU17" s="23">
        <v>471</v>
      </c>
      <c r="AV17" s="67">
        <v>4641.4274999999998</v>
      </c>
      <c r="AW17" s="23">
        <v>984</v>
      </c>
      <c r="AX17" s="67">
        <v>7155.7858999999999</v>
      </c>
      <c r="AY17" s="26">
        <v>154.17209252972282</v>
      </c>
      <c r="AZ17" s="23" t="s">
        <v>21</v>
      </c>
      <c r="BA17" s="25" t="s">
        <v>75</v>
      </c>
      <c r="BB17" s="52">
        <v>147</v>
      </c>
      <c r="BC17" s="78">
        <v>3324.56286</v>
      </c>
      <c r="BD17" s="52">
        <v>6</v>
      </c>
      <c r="BE17" s="78">
        <v>543.75</v>
      </c>
      <c r="BF17" s="54">
        <v>16.355533731733981</v>
      </c>
      <c r="BG17" s="52">
        <v>28</v>
      </c>
      <c r="BH17" s="78">
        <v>1084.77592</v>
      </c>
      <c r="BI17" s="52">
        <v>2</v>
      </c>
      <c r="BJ17" s="78">
        <v>1000</v>
      </c>
      <c r="BK17" s="54">
        <v>92.184937143516237</v>
      </c>
      <c r="BL17" s="52">
        <v>44</v>
      </c>
      <c r="BM17" s="78">
        <v>449.72699999999998</v>
      </c>
      <c r="BN17" s="52">
        <v>0</v>
      </c>
      <c r="BO17" s="78">
        <v>0</v>
      </c>
      <c r="BP17" s="54">
        <v>0</v>
      </c>
      <c r="BQ17" s="52">
        <v>6</v>
      </c>
      <c r="BR17" s="78">
        <v>48.465000000000003</v>
      </c>
      <c r="BS17" s="52">
        <v>0</v>
      </c>
      <c r="BT17" s="53">
        <v>0</v>
      </c>
      <c r="BU17" s="54">
        <v>0</v>
      </c>
      <c r="BV17" s="23" t="s">
        <v>21</v>
      </c>
      <c r="BW17" s="25" t="s">
        <v>75</v>
      </c>
      <c r="BX17" s="23">
        <f t="shared" si="1"/>
        <v>690</v>
      </c>
      <c r="BY17" s="67">
        <v>9500.4932800000006</v>
      </c>
      <c r="BZ17" s="23">
        <v>992</v>
      </c>
      <c r="CA17" s="67">
        <v>8699.5358999999989</v>
      </c>
      <c r="CB17" s="26">
        <v>91.569307441265806</v>
      </c>
      <c r="CC17" s="23">
        <v>2</v>
      </c>
      <c r="CD17" s="67">
        <v>181.24299999999999</v>
      </c>
      <c r="CE17" s="23">
        <v>0</v>
      </c>
      <c r="CF17" s="67">
        <v>0</v>
      </c>
      <c r="CG17" s="26">
        <v>0</v>
      </c>
      <c r="CH17" s="23">
        <v>200</v>
      </c>
      <c r="CI17" s="67">
        <v>680.53674999999998</v>
      </c>
      <c r="CJ17" s="23">
        <v>27</v>
      </c>
      <c r="CK17" s="67">
        <v>86.027799999999985</v>
      </c>
      <c r="CL17" s="26">
        <v>12.641168900871257</v>
      </c>
      <c r="CM17" s="23" t="s">
        <v>21</v>
      </c>
      <c r="CN17" s="25" t="s">
        <v>75</v>
      </c>
      <c r="CO17" s="23">
        <v>351</v>
      </c>
      <c r="CP17" s="67">
        <v>3268.349095</v>
      </c>
      <c r="CQ17" s="23">
        <v>10</v>
      </c>
      <c r="CR17" s="67">
        <v>20.615400000000001</v>
      </c>
      <c r="CS17" s="26">
        <v>0.63075881433650827</v>
      </c>
      <c r="CT17" s="23">
        <v>97</v>
      </c>
      <c r="CU17" s="67">
        <v>272.40340499999996</v>
      </c>
      <c r="CV17" s="23">
        <v>0</v>
      </c>
      <c r="CW17" s="67">
        <v>0</v>
      </c>
      <c r="CX17" s="26">
        <v>0</v>
      </c>
      <c r="CY17" s="23">
        <v>27</v>
      </c>
      <c r="CZ17" s="67">
        <v>13.513482750000001</v>
      </c>
      <c r="DA17" s="23">
        <v>1</v>
      </c>
      <c r="DB17" s="67">
        <v>3.09</v>
      </c>
      <c r="DC17" s="26">
        <v>22.866052054567497</v>
      </c>
      <c r="DD17" s="23" t="s">
        <v>21</v>
      </c>
      <c r="DE17" s="25" t="s">
        <v>75</v>
      </c>
      <c r="DF17" s="23">
        <v>774</v>
      </c>
      <c r="DG17" s="67">
        <v>449.11794574999999</v>
      </c>
      <c r="DH17" s="23">
        <v>0</v>
      </c>
      <c r="DI17" s="67">
        <v>0</v>
      </c>
      <c r="DJ17" s="26">
        <v>0</v>
      </c>
      <c r="DK17" s="23">
        <v>11</v>
      </c>
      <c r="DL17" s="67">
        <v>25.219000000000001</v>
      </c>
      <c r="DM17" s="23">
        <v>0</v>
      </c>
      <c r="DN17" s="67">
        <v>0</v>
      </c>
      <c r="DO17" s="26">
        <v>0</v>
      </c>
      <c r="DP17" s="23">
        <f t="shared" si="2"/>
        <v>7597</v>
      </c>
      <c r="DQ17" s="67">
        <v>23260.462658499997</v>
      </c>
      <c r="DR17" s="23">
        <v>1612</v>
      </c>
      <c r="DS17" s="67">
        <v>10343.543500000002</v>
      </c>
      <c r="DT17" s="26">
        <v>44.468348079999146</v>
      </c>
      <c r="DU17" s="23" t="s">
        <v>21</v>
      </c>
      <c r="DV17" s="25" t="s">
        <v>75</v>
      </c>
      <c r="DW17" s="23">
        <v>0</v>
      </c>
      <c r="DX17" s="67">
        <v>0</v>
      </c>
      <c r="DY17" s="23">
        <v>0</v>
      </c>
      <c r="DZ17" s="67">
        <v>0</v>
      </c>
      <c r="EA17" s="26" t="s">
        <v>61</v>
      </c>
      <c r="EB17" s="23">
        <v>6</v>
      </c>
      <c r="EC17" s="67">
        <v>159.21299999999999</v>
      </c>
      <c r="ED17" s="23">
        <v>10</v>
      </c>
      <c r="EE17" s="67">
        <v>98.362100000000012</v>
      </c>
      <c r="EF17" s="26">
        <v>61.780193828393415</v>
      </c>
      <c r="EG17" s="23">
        <v>25</v>
      </c>
      <c r="EH17" s="67">
        <v>953.79199999999992</v>
      </c>
      <c r="EI17" s="23">
        <v>89</v>
      </c>
      <c r="EJ17" s="67">
        <v>2184.8683000000001</v>
      </c>
      <c r="EK17" s="26">
        <v>229.07177875260015</v>
      </c>
      <c r="EL17" s="23" t="s">
        <v>21</v>
      </c>
      <c r="EM17" s="25" t="s">
        <v>75</v>
      </c>
      <c r="EN17" s="23">
        <v>770</v>
      </c>
      <c r="EO17" s="88">
        <v>4725.9009050000004</v>
      </c>
      <c r="EP17" s="23">
        <v>1027</v>
      </c>
      <c r="EQ17" s="88">
        <v>2714.0533</v>
      </c>
      <c r="ER17" s="26">
        <v>57.429331561491971</v>
      </c>
      <c r="ES17" s="23">
        <v>1326</v>
      </c>
      <c r="ET17" s="88">
        <v>3765.9717499999997</v>
      </c>
      <c r="EU17" s="23">
        <v>684</v>
      </c>
      <c r="EV17" s="88">
        <v>6726.8476000000001</v>
      </c>
      <c r="EW17" s="27">
        <v>178.62182848291414</v>
      </c>
      <c r="EX17" s="23" t="s">
        <v>21</v>
      </c>
      <c r="EY17" s="25" t="s">
        <v>75</v>
      </c>
      <c r="EZ17" s="23">
        <f t="shared" si="3"/>
        <v>2127</v>
      </c>
      <c r="FA17" s="88">
        <v>9604.8776550000002</v>
      </c>
      <c r="FB17" s="23">
        <v>1810</v>
      </c>
      <c r="FC17" s="88">
        <v>11724.131300000001</v>
      </c>
      <c r="FD17" s="26">
        <v>122.06434814811809</v>
      </c>
      <c r="FE17" s="23">
        <f t="shared" si="4"/>
        <v>9724</v>
      </c>
      <c r="FF17" s="60">
        <v>32865.340313499997</v>
      </c>
      <c r="FG17" s="23">
        <v>3422</v>
      </c>
      <c r="FH17" s="88">
        <v>22067.674800000004</v>
      </c>
      <c r="FI17" s="27">
        <v>67.145736479519528</v>
      </c>
    </row>
    <row r="18" spans="1:165" s="11" customFormat="1" ht="35.1" customHeight="1" thickBot="1" x14ac:dyDescent="0.2">
      <c r="A18" s="23" t="s">
        <v>22</v>
      </c>
      <c r="B18" s="25" t="s">
        <v>76</v>
      </c>
      <c r="C18" s="23">
        <v>10173</v>
      </c>
      <c r="D18" s="67">
        <v>10734.5044</v>
      </c>
      <c r="E18" s="23">
        <v>127</v>
      </c>
      <c r="F18" s="67">
        <v>230.86540000000005</v>
      </c>
      <c r="G18" s="26">
        <v>2.1506852239959962</v>
      </c>
      <c r="H18" s="23">
        <v>2676</v>
      </c>
      <c r="I18" s="67">
        <v>1677.5309999999999</v>
      </c>
      <c r="J18" s="23">
        <v>759</v>
      </c>
      <c r="K18" s="67">
        <v>2072.3114999999998</v>
      </c>
      <c r="L18" s="26">
        <v>123.53342501569269</v>
      </c>
      <c r="M18" s="23">
        <v>671</v>
      </c>
      <c r="N18" s="67">
        <v>1053.4090000000001</v>
      </c>
      <c r="O18" s="23">
        <v>751</v>
      </c>
      <c r="P18" s="67">
        <v>2029.6695000000002</v>
      </c>
      <c r="Q18" s="26">
        <v>192.67630141758804</v>
      </c>
      <c r="R18" s="23" t="s">
        <v>22</v>
      </c>
      <c r="S18" s="25" t="s">
        <v>76</v>
      </c>
      <c r="T18" s="23">
        <v>694</v>
      </c>
      <c r="U18" s="67">
        <v>433.50199999999995</v>
      </c>
      <c r="V18" s="23">
        <v>1</v>
      </c>
      <c r="W18" s="67">
        <v>2.2400000000000002</v>
      </c>
      <c r="X18" s="26">
        <v>0.51672195283989475</v>
      </c>
      <c r="Y18" s="23">
        <v>400</v>
      </c>
      <c r="Z18" s="67">
        <v>2032.6389999999999</v>
      </c>
      <c r="AA18" s="23">
        <v>151</v>
      </c>
      <c r="AB18" s="67">
        <v>1670.8525999999997</v>
      </c>
      <c r="AC18" s="26">
        <v>82.201148359349588</v>
      </c>
      <c r="AD18" s="23">
        <v>16</v>
      </c>
      <c r="AE18" s="67">
        <v>47.133000000000003</v>
      </c>
      <c r="AF18" s="23">
        <v>0</v>
      </c>
      <c r="AG18" s="24">
        <v>0</v>
      </c>
      <c r="AH18" s="26">
        <v>0</v>
      </c>
      <c r="AI18" s="23" t="s">
        <v>22</v>
      </c>
      <c r="AJ18" s="25" t="s">
        <v>76</v>
      </c>
      <c r="AK18" s="23">
        <f t="shared" si="0"/>
        <v>13943</v>
      </c>
      <c r="AL18" s="67">
        <v>14878.176400000002</v>
      </c>
      <c r="AM18" s="23">
        <v>1038</v>
      </c>
      <c r="AN18" s="67">
        <v>3976.2694999999994</v>
      </c>
      <c r="AO18" s="26">
        <v>26.725516576077151</v>
      </c>
      <c r="AP18" s="23">
        <v>8963</v>
      </c>
      <c r="AQ18" s="67">
        <v>8748.1916000000001</v>
      </c>
      <c r="AR18" s="23">
        <v>894</v>
      </c>
      <c r="AS18" s="67">
        <v>2319.5535</v>
      </c>
      <c r="AT18" s="26">
        <v>26.514662756128939</v>
      </c>
      <c r="AU18" s="23">
        <v>880</v>
      </c>
      <c r="AV18" s="67">
        <v>5617.5895999999993</v>
      </c>
      <c r="AW18" s="23">
        <v>1125</v>
      </c>
      <c r="AX18" s="67">
        <v>13704.319</v>
      </c>
      <c r="AY18" s="26">
        <v>243.95372349735197</v>
      </c>
      <c r="AZ18" s="23" t="s">
        <v>22</v>
      </c>
      <c r="BA18" s="25" t="s">
        <v>76</v>
      </c>
      <c r="BB18" s="52">
        <v>290</v>
      </c>
      <c r="BC18" s="78">
        <v>3203.2410199999999</v>
      </c>
      <c r="BD18" s="52">
        <v>94</v>
      </c>
      <c r="BE18" s="78">
        <v>12671.566500000001</v>
      </c>
      <c r="BF18" s="54">
        <v>395.58579641315907</v>
      </c>
      <c r="BG18" s="52">
        <v>60</v>
      </c>
      <c r="BH18" s="78">
        <v>2285.2843200000002</v>
      </c>
      <c r="BI18" s="52">
        <v>7</v>
      </c>
      <c r="BJ18" s="78">
        <v>3098.2434999999996</v>
      </c>
      <c r="BK18" s="54">
        <v>135.57365588540858</v>
      </c>
      <c r="BL18" s="52">
        <v>108</v>
      </c>
      <c r="BM18" s="78">
        <v>463.66900000000004</v>
      </c>
      <c r="BN18" s="52">
        <v>0</v>
      </c>
      <c r="BO18" s="78">
        <v>0</v>
      </c>
      <c r="BP18" s="54">
        <v>0</v>
      </c>
      <c r="BQ18" s="52">
        <v>11</v>
      </c>
      <c r="BR18" s="78">
        <v>86.04</v>
      </c>
      <c r="BS18" s="52">
        <v>0</v>
      </c>
      <c r="BT18" s="53">
        <v>0</v>
      </c>
      <c r="BU18" s="54">
        <v>0</v>
      </c>
      <c r="BV18" s="23" t="s">
        <v>22</v>
      </c>
      <c r="BW18" s="25" t="s">
        <v>76</v>
      </c>
      <c r="BX18" s="23">
        <f t="shared" si="1"/>
        <v>1338</v>
      </c>
      <c r="BY18" s="67">
        <v>11569.783940000001</v>
      </c>
      <c r="BZ18" s="23">
        <v>1226</v>
      </c>
      <c r="CA18" s="67">
        <v>29474.128999999994</v>
      </c>
      <c r="CB18" s="26">
        <v>254.75090246153718</v>
      </c>
      <c r="CC18" s="23">
        <v>5</v>
      </c>
      <c r="CD18" s="67">
        <v>182.47499999999999</v>
      </c>
      <c r="CE18" s="23">
        <v>0</v>
      </c>
      <c r="CF18" s="67">
        <v>0</v>
      </c>
      <c r="CG18" s="26">
        <v>0</v>
      </c>
      <c r="CH18" s="23">
        <v>225</v>
      </c>
      <c r="CI18" s="67">
        <v>628.70309999999995</v>
      </c>
      <c r="CJ18" s="23">
        <v>61</v>
      </c>
      <c r="CK18" s="67">
        <v>163.75039999999998</v>
      </c>
      <c r="CL18" s="26">
        <v>26.045744008578929</v>
      </c>
      <c r="CM18" s="23" t="s">
        <v>22</v>
      </c>
      <c r="CN18" s="25" t="s">
        <v>76</v>
      </c>
      <c r="CO18" s="23">
        <v>292</v>
      </c>
      <c r="CP18" s="67">
        <v>2682.3994900000002</v>
      </c>
      <c r="CQ18" s="23">
        <v>26</v>
      </c>
      <c r="CR18" s="67">
        <v>145.35299999999998</v>
      </c>
      <c r="CS18" s="26">
        <v>5.4187678062822764</v>
      </c>
      <c r="CT18" s="23">
        <v>193</v>
      </c>
      <c r="CU18" s="67">
        <v>304.87831499999999</v>
      </c>
      <c r="CV18" s="23">
        <v>0</v>
      </c>
      <c r="CW18" s="67">
        <v>0</v>
      </c>
      <c r="CX18" s="26">
        <v>0</v>
      </c>
      <c r="CY18" s="23">
        <v>49</v>
      </c>
      <c r="CZ18" s="67">
        <v>88.575518749999986</v>
      </c>
      <c r="DA18" s="23">
        <v>0</v>
      </c>
      <c r="DB18" s="67">
        <v>0</v>
      </c>
      <c r="DC18" s="26">
        <v>0</v>
      </c>
      <c r="DD18" s="23" t="s">
        <v>22</v>
      </c>
      <c r="DE18" s="25" t="s">
        <v>76</v>
      </c>
      <c r="DF18" s="23">
        <v>1645</v>
      </c>
      <c r="DG18" s="67">
        <v>901.05745975000002</v>
      </c>
      <c r="DH18" s="23">
        <v>0</v>
      </c>
      <c r="DI18" s="67">
        <v>0</v>
      </c>
      <c r="DJ18" s="26">
        <v>0</v>
      </c>
      <c r="DK18" s="23">
        <v>14</v>
      </c>
      <c r="DL18" s="67">
        <v>87.361000000000004</v>
      </c>
      <c r="DM18" s="23">
        <v>0</v>
      </c>
      <c r="DN18" s="67">
        <v>0</v>
      </c>
      <c r="DO18" s="26">
        <v>0</v>
      </c>
      <c r="DP18" s="23">
        <f t="shared" si="2"/>
        <v>17690</v>
      </c>
      <c r="DQ18" s="67">
        <v>31236.049223499998</v>
      </c>
      <c r="DR18" s="23">
        <v>2351</v>
      </c>
      <c r="DS18" s="67">
        <v>33759.501900000003</v>
      </c>
      <c r="DT18" s="26">
        <v>108.07865507716488</v>
      </c>
      <c r="DU18" s="23" t="s">
        <v>22</v>
      </c>
      <c r="DV18" s="25" t="s">
        <v>76</v>
      </c>
      <c r="DW18" s="23">
        <v>0</v>
      </c>
      <c r="DX18" s="67">
        <v>0</v>
      </c>
      <c r="DY18" s="23">
        <v>2</v>
      </c>
      <c r="DZ18" s="67">
        <v>6.21</v>
      </c>
      <c r="EA18" s="26" t="s">
        <v>61</v>
      </c>
      <c r="EB18" s="23">
        <v>21</v>
      </c>
      <c r="EC18" s="67">
        <v>270.59300000000002</v>
      </c>
      <c r="ED18" s="23">
        <v>131</v>
      </c>
      <c r="EE18" s="67">
        <v>1012.0763000000001</v>
      </c>
      <c r="EF18" s="26">
        <v>374.02161179335758</v>
      </c>
      <c r="EG18" s="23">
        <v>43</v>
      </c>
      <c r="EH18" s="67">
        <v>956.75800000000004</v>
      </c>
      <c r="EI18" s="23">
        <v>53</v>
      </c>
      <c r="EJ18" s="67">
        <v>1210.6736999999998</v>
      </c>
      <c r="EK18" s="26">
        <v>126.53917709598454</v>
      </c>
      <c r="EL18" s="23" t="s">
        <v>22</v>
      </c>
      <c r="EM18" s="25" t="s">
        <v>76</v>
      </c>
      <c r="EN18" s="23">
        <v>1519</v>
      </c>
      <c r="EO18" s="88">
        <v>5210.6126174999999</v>
      </c>
      <c r="EP18" s="23">
        <v>680</v>
      </c>
      <c r="EQ18" s="88">
        <v>5127.9615000000003</v>
      </c>
      <c r="ER18" s="26">
        <v>98.413792704097531</v>
      </c>
      <c r="ES18" s="23">
        <v>2072</v>
      </c>
      <c r="ET18" s="88">
        <v>4775.2460500000007</v>
      </c>
      <c r="EU18" s="23">
        <v>291</v>
      </c>
      <c r="EV18" s="88">
        <v>1549.1279000000002</v>
      </c>
      <c r="EW18" s="27">
        <v>32.440797474718607</v>
      </c>
      <c r="EX18" s="23" t="s">
        <v>22</v>
      </c>
      <c r="EY18" s="25" t="s">
        <v>76</v>
      </c>
      <c r="EZ18" s="23">
        <f t="shared" si="3"/>
        <v>3655</v>
      </c>
      <c r="FA18" s="88">
        <v>11213.209667499999</v>
      </c>
      <c r="FB18" s="23">
        <v>1157</v>
      </c>
      <c r="FC18" s="88">
        <v>8906.0493999999999</v>
      </c>
      <c r="FD18" s="26">
        <v>79.42462206706972</v>
      </c>
      <c r="FE18" s="23">
        <f t="shared" si="4"/>
        <v>21345</v>
      </c>
      <c r="FF18" s="60">
        <v>42449.258891000005</v>
      </c>
      <c r="FG18" s="23">
        <v>3508</v>
      </c>
      <c r="FH18" s="88">
        <v>42665.551299999999</v>
      </c>
      <c r="FI18" s="27">
        <v>100.50953164943441</v>
      </c>
    </row>
    <row r="19" spans="1:165" s="11" customFormat="1" ht="35.1" customHeight="1" thickBot="1" x14ac:dyDescent="0.2">
      <c r="A19" s="23" t="s">
        <v>23</v>
      </c>
      <c r="B19" s="25" t="s">
        <v>77</v>
      </c>
      <c r="C19" s="23">
        <v>3445</v>
      </c>
      <c r="D19" s="67">
        <v>4927.2123000000001</v>
      </c>
      <c r="E19" s="23">
        <v>40</v>
      </c>
      <c r="F19" s="67">
        <v>15.694499999999998</v>
      </c>
      <c r="G19" s="26">
        <v>0.31852696909365968</v>
      </c>
      <c r="H19" s="23">
        <v>870</v>
      </c>
      <c r="I19" s="67">
        <v>937.76549999999997</v>
      </c>
      <c r="J19" s="23">
        <v>750</v>
      </c>
      <c r="K19" s="67">
        <v>1172.3724</v>
      </c>
      <c r="L19" s="26">
        <v>125.01765100123646</v>
      </c>
      <c r="M19" s="23">
        <v>324</v>
      </c>
      <c r="N19" s="67">
        <v>797.48559999999998</v>
      </c>
      <c r="O19" s="23">
        <v>583</v>
      </c>
      <c r="P19" s="67">
        <v>743.93920000000003</v>
      </c>
      <c r="Q19" s="26">
        <v>93.285596630208758</v>
      </c>
      <c r="R19" s="23" t="s">
        <v>23</v>
      </c>
      <c r="S19" s="25" t="s">
        <v>77</v>
      </c>
      <c r="T19" s="23">
        <v>253</v>
      </c>
      <c r="U19" s="67">
        <v>225.37400000000002</v>
      </c>
      <c r="V19" s="23">
        <v>1</v>
      </c>
      <c r="W19" s="67">
        <v>0.45</v>
      </c>
      <c r="X19" s="26">
        <v>0.19966810723508477</v>
      </c>
      <c r="Y19" s="23">
        <v>158</v>
      </c>
      <c r="Z19" s="67">
        <v>952.50199999999995</v>
      </c>
      <c r="AA19" s="23">
        <v>89</v>
      </c>
      <c r="AB19" s="67">
        <v>625.13080000000002</v>
      </c>
      <c r="AC19" s="26">
        <v>65.630392377128871</v>
      </c>
      <c r="AD19" s="23">
        <v>9</v>
      </c>
      <c r="AE19" s="67">
        <v>22.368000000000002</v>
      </c>
      <c r="AF19" s="23">
        <v>0</v>
      </c>
      <c r="AG19" s="24">
        <v>0</v>
      </c>
      <c r="AH19" s="26">
        <v>0</v>
      </c>
      <c r="AI19" s="23" t="s">
        <v>23</v>
      </c>
      <c r="AJ19" s="25" t="s">
        <v>77</v>
      </c>
      <c r="AK19" s="23">
        <f t="shared" si="0"/>
        <v>4726</v>
      </c>
      <c r="AL19" s="67">
        <v>7042.8538000000008</v>
      </c>
      <c r="AM19" s="23">
        <v>880</v>
      </c>
      <c r="AN19" s="67">
        <v>1813.6477</v>
      </c>
      <c r="AO19" s="26">
        <v>25.751602283721976</v>
      </c>
      <c r="AP19" s="23">
        <v>7028</v>
      </c>
      <c r="AQ19" s="67">
        <v>4749.2713999999996</v>
      </c>
      <c r="AR19" s="23">
        <v>338</v>
      </c>
      <c r="AS19" s="67">
        <v>330.9425</v>
      </c>
      <c r="AT19" s="26">
        <v>6.9682793870234505</v>
      </c>
      <c r="AU19" s="23">
        <v>294</v>
      </c>
      <c r="AV19" s="67">
        <v>1916.2714999999998</v>
      </c>
      <c r="AW19" s="23">
        <v>605</v>
      </c>
      <c r="AX19" s="67">
        <v>4478.6992</v>
      </c>
      <c r="AY19" s="26">
        <v>233.71944946214563</v>
      </c>
      <c r="AZ19" s="23" t="s">
        <v>23</v>
      </c>
      <c r="BA19" s="25" t="s">
        <v>77</v>
      </c>
      <c r="BB19" s="52">
        <v>220</v>
      </c>
      <c r="BC19" s="78">
        <v>1611.3733599999998</v>
      </c>
      <c r="BD19" s="52">
        <v>14</v>
      </c>
      <c r="BE19" s="78">
        <v>1482.2566999999999</v>
      </c>
      <c r="BF19" s="54">
        <v>91.987166773068665</v>
      </c>
      <c r="BG19" s="52">
        <v>20</v>
      </c>
      <c r="BH19" s="78">
        <v>725.70728000000008</v>
      </c>
      <c r="BI19" s="52">
        <v>11</v>
      </c>
      <c r="BJ19" s="78">
        <v>3587.5160999999998</v>
      </c>
      <c r="BK19" s="54">
        <v>494.34754189044367</v>
      </c>
      <c r="BL19" s="52">
        <v>141</v>
      </c>
      <c r="BM19" s="78">
        <v>740.33900000000006</v>
      </c>
      <c r="BN19" s="52">
        <v>0</v>
      </c>
      <c r="BO19" s="78">
        <v>0</v>
      </c>
      <c r="BP19" s="54">
        <v>0</v>
      </c>
      <c r="BQ19" s="52">
        <v>8</v>
      </c>
      <c r="BR19" s="78">
        <v>33.68</v>
      </c>
      <c r="BS19" s="52">
        <v>0</v>
      </c>
      <c r="BT19" s="53">
        <v>0</v>
      </c>
      <c r="BU19" s="54">
        <v>0</v>
      </c>
      <c r="BV19" s="23" t="s">
        <v>23</v>
      </c>
      <c r="BW19" s="25" t="s">
        <v>77</v>
      </c>
      <c r="BX19" s="23">
        <f t="shared" si="1"/>
        <v>675</v>
      </c>
      <c r="BY19" s="67">
        <v>4993.6911399999999</v>
      </c>
      <c r="BZ19" s="23">
        <v>630</v>
      </c>
      <c r="CA19" s="67">
        <v>9548.4719999999998</v>
      </c>
      <c r="CB19" s="26">
        <v>191.21070431280219</v>
      </c>
      <c r="CC19" s="23">
        <v>2</v>
      </c>
      <c r="CD19" s="67">
        <v>181.24299999999999</v>
      </c>
      <c r="CE19" s="23">
        <v>0</v>
      </c>
      <c r="CF19" s="67">
        <v>0</v>
      </c>
      <c r="CG19" s="26">
        <v>0</v>
      </c>
      <c r="CH19" s="23">
        <v>234</v>
      </c>
      <c r="CI19" s="67">
        <v>702.78660000000002</v>
      </c>
      <c r="CJ19" s="23">
        <v>12</v>
      </c>
      <c r="CK19" s="67">
        <v>65.784999999999997</v>
      </c>
      <c r="CL19" s="26">
        <v>9.360593955547813</v>
      </c>
      <c r="CM19" s="23" t="s">
        <v>23</v>
      </c>
      <c r="CN19" s="25" t="s">
        <v>77</v>
      </c>
      <c r="CO19" s="23">
        <v>384</v>
      </c>
      <c r="CP19" s="67">
        <v>3782.30512</v>
      </c>
      <c r="CQ19" s="23">
        <v>9</v>
      </c>
      <c r="CR19" s="67">
        <v>59.127700000000004</v>
      </c>
      <c r="CS19" s="26">
        <v>1.5632715533008084</v>
      </c>
      <c r="CT19" s="23">
        <v>174</v>
      </c>
      <c r="CU19" s="67">
        <v>420.38640499999997</v>
      </c>
      <c r="CV19" s="23">
        <v>0</v>
      </c>
      <c r="CW19" s="67">
        <v>0</v>
      </c>
      <c r="CX19" s="26">
        <v>0</v>
      </c>
      <c r="CY19" s="23">
        <v>60</v>
      </c>
      <c r="CZ19" s="67">
        <v>22.655482749999997</v>
      </c>
      <c r="DA19" s="23">
        <v>0</v>
      </c>
      <c r="DB19" s="67">
        <v>0</v>
      </c>
      <c r="DC19" s="26">
        <v>0</v>
      </c>
      <c r="DD19" s="23" t="s">
        <v>23</v>
      </c>
      <c r="DE19" s="25" t="s">
        <v>77</v>
      </c>
      <c r="DF19" s="23">
        <v>2203</v>
      </c>
      <c r="DG19" s="67">
        <v>1102.4605140000001</v>
      </c>
      <c r="DH19" s="23">
        <v>0</v>
      </c>
      <c r="DI19" s="67">
        <v>0</v>
      </c>
      <c r="DJ19" s="26">
        <v>0</v>
      </c>
      <c r="DK19" s="23">
        <v>13</v>
      </c>
      <c r="DL19" s="67">
        <v>203.93</v>
      </c>
      <c r="DM19" s="23">
        <v>0</v>
      </c>
      <c r="DN19" s="67">
        <v>0</v>
      </c>
      <c r="DO19" s="26">
        <v>0</v>
      </c>
      <c r="DP19" s="23">
        <f t="shared" si="2"/>
        <v>8458</v>
      </c>
      <c r="DQ19" s="67">
        <v>18248.382061750002</v>
      </c>
      <c r="DR19" s="23">
        <v>1531</v>
      </c>
      <c r="DS19" s="67">
        <v>11487.0324</v>
      </c>
      <c r="DT19" s="26">
        <v>62.948223908999005</v>
      </c>
      <c r="DU19" s="23" t="s">
        <v>23</v>
      </c>
      <c r="DV19" s="25" t="s">
        <v>77</v>
      </c>
      <c r="DW19" s="23">
        <v>0</v>
      </c>
      <c r="DX19" s="67">
        <v>0</v>
      </c>
      <c r="DY19" s="23">
        <v>0</v>
      </c>
      <c r="DZ19" s="67">
        <v>0</v>
      </c>
      <c r="EA19" s="26" t="s">
        <v>61</v>
      </c>
      <c r="EB19" s="23">
        <v>10</v>
      </c>
      <c r="EC19" s="67">
        <v>178.28865000000002</v>
      </c>
      <c r="ED19" s="23">
        <v>2</v>
      </c>
      <c r="EE19" s="67">
        <v>27.9938</v>
      </c>
      <c r="EF19" s="26">
        <v>15.701392096468281</v>
      </c>
      <c r="EG19" s="23">
        <v>28</v>
      </c>
      <c r="EH19" s="67">
        <v>612.37</v>
      </c>
      <c r="EI19" s="23">
        <v>23</v>
      </c>
      <c r="EJ19" s="67">
        <v>425.37879999999996</v>
      </c>
      <c r="EK19" s="26">
        <v>69.464343452487867</v>
      </c>
      <c r="EL19" s="23" t="s">
        <v>23</v>
      </c>
      <c r="EM19" s="25" t="s">
        <v>77</v>
      </c>
      <c r="EN19" s="23">
        <v>1164</v>
      </c>
      <c r="EO19" s="88">
        <v>2350.8832950000001</v>
      </c>
      <c r="EP19" s="23">
        <v>120</v>
      </c>
      <c r="EQ19" s="88">
        <v>847.39100000000008</v>
      </c>
      <c r="ER19" s="26">
        <v>36.045643005855808</v>
      </c>
      <c r="ES19" s="23">
        <v>1185</v>
      </c>
      <c r="ET19" s="88">
        <v>2357.8896000000004</v>
      </c>
      <c r="EU19" s="23">
        <v>475</v>
      </c>
      <c r="EV19" s="88">
        <v>3876.1597999999999</v>
      </c>
      <c r="EW19" s="27">
        <v>164.39106394124641</v>
      </c>
      <c r="EX19" s="23" t="s">
        <v>23</v>
      </c>
      <c r="EY19" s="25" t="s">
        <v>77</v>
      </c>
      <c r="EZ19" s="23">
        <f t="shared" si="3"/>
        <v>2387</v>
      </c>
      <c r="FA19" s="88">
        <v>5499.4315449999995</v>
      </c>
      <c r="FB19" s="23">
        <v>620</v>
      </c>
      <c r="FC19" s="88">
        <v>5176.9233999999988</v>
      </c>
      <c r="FD19" s="26">
        <v>94.1356094287014</v>
      </c>
      <c r="FE19" s="23">
        <f t="shared" si="4"/>
        <v>10845</v>
      </c>
      <c r="FF19" s="60">
        <v>23747.813606750002</v>
      </c>
      <c r="FG19" s="23">
        <v>2151</v>
      </c>
      <c r="FH19" s="88">
        <v>16663.9558</v>
      </c>
      <c r="FI19" s="27">
        <v>70.170484222023248</v>
      </c>
    </row>
    <row r="20" spans="1:165" s="11" customFormat="1" ht="35.1" customHeight="1" thickBot="1" x14ac:dyDescent="0.2">
      <c r="A20" s="23" t="s">
        <v>24</v>
      </c>
      <c r="B20" s="25" t="s">
        <v>78</v>
      </c>
      <c r="C20" s="23">
        <v>2181</v>
      </c>
      <c r="D20" s="67">
        <v>1906.3110000000001</v>
      </c>
      <c r="E20" s="23">
        <v>9</v>
      </c>
      <c r="F20" s="67">
        <v>19.297000000000001</v>
      </c>
      <c r="G20" s="26">
        <v>1.0122692467283669</v>
      </c>
      <c r="H20" s="23">
        <v>624</v>
      </c>
      <c r="I20" s="67">
        <v>330.73699999999997</v>
      </c>
      <c r="J20" s="23">
        <v>3</v>
      </c>
      <c r="K20" s="67">
        <v>9.6</v>
      </c>
      <c r="L20" s="26">
        <v>2.9026084169596995</v>
      </c>
      <c r="M20" s="23">
        <v>65</v>
      </c>
      <c r="N20" s="67">
        <v>222.01300000000001</v>
      </c>
      <c r="O20" s="23">
        <v>3</v>
      </c>
      <c r="P20" s="67">
        <v>5.6520000000000001</v>
      </c>
      <c r="Q20" s="26">
        <v>2.5457968677509877</v>
      </c>
      <c r="R20" s="23" t="s">
        <v>24</v>
      </c>
      <c r="S20" s="25" t="s">
        <v>78</v>
      </c>
      <c r="T20" s="23">
        <v>85</v>
      </c>
      <c r="U20" s="67">
        <v>42.603000000000002</v>
      </c>
      <c r="V20" s="23">
        <v>0</v>
      </c>
      <c r="W20" s="67">
        <v>0</v>
      </c>
      <c r="X20" s="26">
        <v>0</v>
      </c>
      <c r="Y20" s="23">
        <v>90</v>
      </c>
      <c r="Z20" s="67">
        <v>454.38800000000003</v>
      </c>
      <c r="AA20" s="23">
        <v>0</v>
      </c>
      <c r="AB20" s="67">
        <v>0</v>
      </c>
      <c r="AC20" s="26">
        <v>0</v>
      </c>
      <c r="AD20" s="23">
        <v>3</v>
      </c>
      <c r="AE20" s="67">
        <v>11</v>
      </c>
      <c r="AF20" s="23">
        <v>0</v>
      </c>
      <c r="AG20" s="24">
        <v>0</v>
      </c>
      <c r="AH20" s="26">
        <v>0</v>
      </c>
      <c r="AI20" s="23" t="s">
        <v>24</v>
      </c>
      <c r="AJ20" s="25" t="s">
        <v>78</v>
      </c>
      <c r="AK20" s="23">
        <f t="shared" si="0"/>
        <v>2980</v>
      </c>
      <c r="AL20" s="67">
        <v>2734.0389999999998</v>
      </c>
      <c r="AM20" s="23">
        <v>12</v>
      </c>
      <c r="AN20" s="67">
        <v>28.896999999999998</v>
      </c>
      <c r="AO20" s="26">
        <v>1.0569344475334843</v>
      </c>
      <c r="AP20" s="23">
        <v>2461</v>
      </c>
      <c r="AQ20" s="67">
        <v>1527.075</v>
      </c>
      <c r="AR20" s="23">
        <v>5</v>
      </c>
      <c r="AS20" s="67">
        <v>5.5789999999999997</v>
      </c>
      <c r="AT20" s="26">
        <v>0.36533896501481589</v>
      </c>
      <c r="AU20" s="23">
        <v>115</v>
      </c>
      <c r="AV20" s="67">
        <v>1103.1660000000002</v>
      </c>
      <c r="AW20" s="23">
        <v>24</v>
      </c>
      <c r="AX20" s="67">
        <v>325.83339999999998</v>
      </c>
      <c r="AY20" s="26">
        <v>29.536207606108235</v>
      </c>
      <c r="AZ20" s="23" t="s">
        <v>24</v>
      </c>
      <c r="BA20" s="25" t="s">
        <v>78</v>
      </c>
      <c r="BB20" s="52">
        <v>14</v>
      </c>
      <c r="BC20" s="78">
        <v>752.83600000000001</v>
      </c>
      <c r="BD20" s="52">
        <v>2</v>
      </c>
      <c r="BE20" s="78">
        <v>286.63</v>
      </c>
      <c r="BF20" s="54">
        <v>38.073365248208106</v>
      </c>
      <c r="BG20" s="52">
        <v>4</v>
      </c>
      <c r="BH20" s="78">
        <v>229.11900000000003</v>
      </c>
      <c r="BI20" s="52">
        <v>0</v>
      </c>
      <c r="BJ20" s="78">
        <v>0</v>
      </c>
      <c r="BK20" s="54">
        <v>0</v>
      </c>
      <c r="BL20" s="52">
        <v>5</v>
      </c>
      <c r="BM20" s="78">
        <v>66.194999999999993</v>
      </c>
      <c r="BN20" s="52">
        <v>0</v>
      </c>
      <c r="BO20" s="78">
        <v>0</v>
      </c>
      <c r="BP20" s="54">
        <v>0</v>
      </c>
      <c r="BQ20" s="52">
        <v>3</v>
      </c>
      <c r="BR20" s="78">
        <v>15.59</v>
      </c>
      <c r="BS20" s="52">
        <v>0</v>
      </c>
      <c r="BT20" s="53">
        <v>0</v>
      </c>
      <c r="BU20" s="54">
        <v>0</v>
      </c>
      <c r="BV20" s="23" t="s">
        <v>24</v>
      </c>
      <c r="BW20" s="25" t="s">
        <v>78</v>
      </c>
      <c r="BX20" s="23">
        <f t="shared" si="1"/>
        <v>138</v>
      </c>
      <c r="BY20" s="67">
        <v>2151.3160000000003</v>
      </c>
      <c r="BZ20" s="23">
        <v>26</v>
      </c>
      <c r="CA20" s="67">
        <v>612.46339999999998</v>
      </c>
      <c r="CB20" s="26">
        <v>28.469243941847683</v>
      </c>
      <c r="CC20" s="23">
        <v>0</v>
      </c>
      <c r="CD20" s="67">
        <v>0</v>
      </c>
      <c r="CE20" s="23">
        <v>0</v>
      </c>
      <c r="CF20" s="67">
        <v>0</v>
      </c>
      <c r="CG20" s="26" t="s">
        <v>61</v>
      </c>
      <c r="CH20" s="23">
        <v>130</v>
      </c>
      <c r="CI20" s="67">
        <v>280.77199999999999</v>
      </c>
      <c r="CJ20" s="23">
        <v>12</v>
      </c>
      <c r="CK20" s="67">
        <v>30.446299999999997</v>
      </c>
      <c r="CL20" s="26">
        <v>10.843780718875101</v>
      </c>
      <c r="CM20" s="23" t="s">
        <v>24</v>
      </c>
      <c r="CN20" s="25" t="s">
        <v>78</v>
      </c>
      <c r="CO20" s="23">
        <v>201</v>
      </c>
      <c r="CP20" s="67">
        <v>1962.5629999999999</v>
      </c>
      <c r="CQ20" s="23">
        <v>2</v>
      </c>
      <c r="CR20" s="67">
        <v>16</v>
      </c>
      <c r="CS20" s="26">
        <v>0.81526045278546477</v>
      </c>
      <c r="CT20" s="23">
        <v>24</v>
      </c>
      <c r="CU20" s="67">
        <v>177.607</v>
      </c>
      <c r="CV20" s="23">
        <v>0</v>
      </c>
      <c r="CW20" s="67">
        <v>0</v>
      </c>
      <c r="CX20" s="26">
        <v>0</v>
      </c>
      <c r="CY20" s="23">
        <v>19</v>
      </c>
      <c r="CZ20" s="67">
        <v>11.429</v>
      </c>
      <c r="DA20" s="23">
        <v>0</v>
      </c>
      <c r="DB20" s="67">
        <v>0</v>
      </c>
      <c r="DC20" s="26">
        <v>0</v>
      </c>
      <c r="DD20" s="23" t="s">
        <v>24</v>
      </c>
      <c r="DE20" s="25" t="s">
        <v>78</v>
      </c>
      <c r="DF20" s="23">
        <v>56</v>
      </c>
      <c r="DG20" s="67">
        <v>34.868000000000002</v>
      </c>
      <c r="DH20" s="23">
        <v>5</v>
      </c>
      <c r="DI20" s="67">
        <v>4.97</v>
      </c>
      <c r="DJ20" s="26">
        <v>14.253757026499942</v>
      </c>
      <c r="DK20" s="23">
        <v>2</v>
      </c>
      <c r="DL20" s="67">
        <v>22.38</v>
      </c>
      <c r="DM20" s="23">
        <v>1</v>
      </c>
      <c r="DN20" s="67">
        <v>2</v>
      </c>
      <c r="DO20" s="26">
        <v>8.9365504915102765</v>
      </c>
      <c r="DP20" s="23">
        <f t="shared" si="2"/>
        <v>3548</v>
      </c>
      <c r="DQ20" s="67">
        <v>7352.5940000000001</v>
      </c>
      <c r="DR20" s="23">
        <v>57</v>
      </c>
      <c r="DS20" s="67">
        <v>692.77669999999989</v>
      </c>
      <c r="DT20" s="26">
        <v>9.422207998972878</v>
      </c>
      <c r="DU20" s="23" t="s">
        <v>24</v>
      </c>
      <c r="DV20" s="25" t="s">
        <v>78</v>
      </c>
      <c r="DW20" s="23">
        <v>0</v>
      </c>
      <c r="DX20" s="67">
        <v>0</v>
      </c>
      <c r="DY20" s="23">
        <v>0</v>
      </c>
      <c r="DZ20" s="67">
        <v>0</v>
      </c>
      <c r="EA20" s="26" t="s">
        <v>61</v>
      </c>
      <c r="EB20" s="23">
        <v>1</v>
      </c>
      <c r="EC20" s="67">
        <v>16.917999999999999</v>
      </c>
      <c r="ED20" s="23">
        <v>0</v>
      </c>
      <c r="EE20" s="67">
        <v>0</v>
      </c>
      <c r="EF20" s="26">
        <v>0</v>
      </c>
      <c r="EG20" s="23">
        <v>10</v>
      </c>
      <c r="EH20" s="67">
        <v>165.36599999999999</v>
      </c>
      <c r="EI20" s="23">
        <v>5</v>
      </c>
      <c r="EJ20" s="67">
        <v>56</v>
      </c>
      <c r="EK20" s="26">
        <v>33.864276816274206</v>
      </c>
      <c r="EL20" s="23" t="s">
        <v>24</v>
      </c>
      <c r="EM20" s="25" t="s">
        <v>78</v>
      </c>
      <c r="EN20" s="23">
        <v>267</v>
      </c>
      <c r="EO20" s="88">
        <v>1003.2619999999999</v>
      </c>
      <c r="EP20" s="23">
        <v>18</v>
      </c>
      <c r="EQ20" s="88">
        <v>116.88</v>
      </c>
      <c r="ER20" s="26">
        <v>11.649997707478207</v>
      </c>
      <c r="ES20" s="23">
        <v>410</v>
      </c>
      <c r="ET20" s="88">
        <v>756.81399999999996</v>
      </c>
      <c r="EU20" s="23">
        <v>99</v>
      </c>
      <c r="EV20" s="88">
        <v>626.71789999999999</v>
      </c>
      <c r="EW20" s="27">
        <v>82.810029941306581</v>
      </c>
      <c r="EX20" s="23" t="s">
        <v>24</v>
      </c>
      <c r="EY20" s="25" t="s">
        <v>78</v>
      </c>
      <c r="EZ20" s="23">
        <f t="shared" si="3"/>
        <v>688</v>
      </c>
      <c r="FA20" s="88">
        <v>1942.36</v>
      </c>
      <c r="FB20" s="23">
        <v>122</v>
      </c>
      <c r="FC20" s="88">
        <v>799.5979000000001</v>
      </c>
      <c r="FD20" s="26">
        <v>41.166307996457924</v>
      </c>
      <c r="FE20" s="23">
        <f t="shared" si="4"/>
        <v>4236</v>
      </c>
      <c r="FF20" s="60">
        <v>9294.9539999999997</v>
      </c>
      <c r="FG20" s="23">
        <v>179</v>
      </c>
      <c r="FH20" s="88">
        <v>1492.3745999999999</v>
      </c>
      <c r="FI20" s="27">
        <v>16.055750249006074</v>
      </c>
    </row>
    <row r="21" spans="1:165" s="11" customFormat="1" ht="35.1" customHeight="1" thickBot="1" x14ac:dyDescent="0.2">
      <c r="A21" s="23" t="s">
        <v>25</v>
      </c>
      <c r="B21" s="25" t="s">
        <v>79</v>
      </c>
      <c r="C21" s="23">
        <v>1881</v>
      </c>
      <c r="D21" s="67">
        <v>1169.634</v>
      </c>
      <c r="E21" s="23">
        <v>28</v>
      </c>
      <c r="F21" s="67">
        <v>13.8485</v>
      </c>
      <c r="G21" s="26">
        <v>1.1840028590140164</v>
      </c>
      <c r="H21" s="23">
        <v>599</v>
      </c>
      <c r="I21" s="67">
        <v>262.517</v>
      </c>
      <c r="J21" s="23">
        <v>127</v>
      </c>
      <c r="K21" s="67">
        <v>254.47</v>
      </c>
      <c r="L21" s="26">
        <v>96.934674706780896</v>
      </c>
      <c r="M21" s="23">
        <v>155</v>
      </c>
      <c r="N21" s="67">
        <v>222.595</v>
      </c>
      <c r="O21" s="23">
        <v>24</v>
      </c>
      <c r="P21" s="67">
        <v>27.52</v>
      </c>
      <c r="Q21" s="26">
        <v>12.363260630292684</v>
      </c>
      <c r="R21" s="23" t="s">
        <v>25</v>
      </c>
      <c r="S21" s="25" t="s">
        <v>79</v>
      </c>
      <c r="T21" s="23">
        <v>49</v>
      </c>
      <c r="U21" s="67">
        <v>37.635999999999996</v>
      </c>
      <c r="V21" s="23">
        <v>88</v>
      </c>
      <c r="W21" s="67">
        <v>226.44989999999999</v>
      </c>
      <c r="X21" s="26">
        <v>601.68429163566793</v>
      </c>
      <c r="Y21" s="23">
        <v>44</v>
      </c>
      <c r="Z21" s="67">
        <v>227.19400000000002</v>
      </c>
      <c r="AA21" s="23">
        <v>25</v>
      </c>
      <c r="AB21" s="67">
        <v>27.52</v>
      </c>
      <c r="AC21" s="26">
        <v>12.112995941794237</v>
      </c>
      <c r="AD21" s="23">
        <v>1</v>
      </c>
      <c r="AE21" s="67">
        <v>5.9510000000000005</v>
      </c>
      <c r="AF21" s="23">
        <v>16</v>
      </c>
      <c r="AG21" s="24">
        <v>18.27</v>
      </c>
      <c r="AH21" s="26">
        <v>307.00722567635688</v>
      </c>
      <c r="AI21" s="23" t="s">
        <v>25</v>
      </c>
      <c r="AJ21" s="25" t="s">
        <v>79</v>
      </c>
      <c r="AK21" s="23">
        <f t="shared" si="0"/>
        <v>2573</v>
      </c>
      <c r="AL21" s="67">
        <v>1696.981</v>
      </c>
      <c r="AM21" s="23">
        <v>268</v>
      </c>
      <c r="AN21" s="67">
        <v>522.28840000000002</v>
      </c>
      <c r="AO21" s="26">
        <v>30.777504285551814</v>
      </c>
      <c r="AP21" s="23">
        <v>2079</v>
      </c>
      <c r="AQ21" s="67">
        <v>952.97699999999998</v>
      </c>
      <c r="AR21" s="23">
        <v>112</v>
      </c>
      <c r="AS21" s="67">
        <v>178.27329999999998</v>
      </c>
      <c r="AT21" s="26">
        <v>18.706988731102641</v>
      </c>
      <c r="AU21" s="23">
        <v>86</v>
      </c>
      <c r="AV21" s="67">
        <v>685.59500000000003</v>
      </c>
      <c r="AW21" s="23">
        <v>67</v>
      </c>
      <c r="AX21" s="67">
        <v>370.08499999999998</v>
      </c>
      <c r="AY21" s="26">
        <v>53.980119458280761</v>
      </c>
      <c r="AZ21" s="23" t="s">
        <v>25</v>
      </c>
      <c r="BA21" s="25" t="s">
        <v>79</v>
      </c>
      <c r="BB21" s="52">
        <v>16</v>
      </c>
      <c r="BC21" s="78">
        <v>555.23300000000006</v>
      </c>
      <c r="BD21" s="52">
        <v>7</v>
      </c>
      <c r="BE21" s="78">
        <v>339.98</v>
      </c>
      <c r="BF21" s="54">
        <v>61.231951270907878</v>
      </c>
      <c r="BG21" s="52">
        <v>3</v>
      </c>
      <c r="BH21" s="78">
        <v>167.87599999999998</v>
      </c>
      <c r="BI21" s="52">
        <v>0</v>
      </c>
      <c r="BJ21" s="78">
        <v>0</v>
      </c>
      <c r="BK21" s="54">
        <v>0</v>
      </c>
      <c r="BL21" s="52">
        <v>61</v>
      </c>
      <c r="BM21" s="78">
        <v>239.82199999999997</v>
      </c>
      <c r="BN21" s="52">
        <v>0</v>
      </c>
      <c r="BO21" s="78">
        <v>0</v>
      </c>
      <c r="BP21" s="54">
        <v>0</v>
      </c>
      <c r="BQ21" s="52">
        <v>4</v>
      </c>
      <c r="BR21" s="78">
        <v>29.54</v>
      </c>
      <c r="BS21" s="52">
        <v>0</v>
      </c>
      <c r="BT21" s="53">
        <v>0</v>
      </c>
      <c r="BU21" s="54">
        <v>0</v>
      </c>
      <c r="BV21" s="23" t="s">
        <v>25</v>
      </c>
      <c r="BW21" s="25" t="s">
        <v>79</v>
      </c>
      <c r="BX21" s="23">
        <f t="shared" si="1"/>
        <v>166</v>
      </c>
      <c r="BY21" s="67">
        <v>1648.5259999999998</v>
      </c>
      <c r="BZ21" s="23">
        <v>74</v>
      </c>
      <c r="CA21" s="67">
        <v>710.06500000000005</v>
      </c>
      <c r="CB21" s="26">
        <v>43.072720721420232</v>
      </c>
      <c r="CC21" s="23">
        <v>0</v>
      </c>
      <c r="CD21" s="67">
        <v>0</v>
      </c>
      <c r="CE21" s="23">
        <v>0</v>
      </c>
      <c r="CF21" s="67">
        <v>0</v>
      </c>
      <c r="CG21" s="26" t="s">
        <v>61</v>
      </c>
      <c r="CH21" s="23">
        <v>71</v>
      </c>
      <c r="CI21" s="67">
        <v>213.85599999999999</v>
      </c>
      <c r="CJ21" s="23">
        <v>3</v>
      </c>
      <c r="CK21" s="67">
        <v>7.19</v>
      </c>
      <c r="CL21" s="26">
        <v>3.3620754152326802</v>
      </c>
      <c r="CM21" s="23" t="s">
        <v>25</v>
      </c>
      <c r="CN21" s="25" t="s">
        <v>79</v>
      </c>
      <c r="CO21" s="23">
        <v>92</v>
      </c>
      <c r="CP21" s="67">
        <v>1301.2719999999999</v>
      </c>
      <c r="CQ21" s="23">
        <v>7</v>
      </c>
      <c r="CR21" s="67">
        <v>27.015000000000001</v>
      </c>
      <c r="CS21" s="26">
        <v>2.0760455923127528</v>
      </c>
      <c r="CT21" s="23">
        <v>19</v>
      </c>
      <c r="CU21" s="67">
        <v>102.964</v>
      </c>
      <c r="CV21" s="23">
        <v>0</v>
      </c>
      <c r="CW21" s="67">
        <v>0</v>
      </c>
      <c r="CX21" s="26">
        <v>0</v>
      </c>
      <c r="CY21" s="23">
        <v>28</v>
      </c>
      <c r="CZ21" s="67">
        <v>8.3960000000000008</v>
      </c>
      <c r="DA21" s="23">
        <v>0</v>
      </c>
      <c r="DB21" s="67">
        <v>0</v>
      </c>
      <c r="DC21" s="26">
        <v>0</v>
      </c>
      <c r="DD21" s="23" t="s">
        <v>25</v>
      </c>
      <c r="DE21" s="25" t="s">
        <v>79</v>
      </c>
      <c r="DF21" s="23">
        <v>844</v>
      </c>
      <c r="DG21" s="67">
        <v>399.53899999999999</v>
      </c>
      <c r="DH21" s="23">
        <v>46</v>
      </c>
      <c r="DI21" s="67">
        <v>89.7</v>
      </c>
      <c r="DJ21" s="26">
        <v>22.45087463301455</v>
      </c>
      <c r="DK21" s="23">
        <v>2</v>
      </c>
      <c r="DL21" s="67">
        <v>60.38</v>
      </c>
      <c r="DM21" s="23">
        <v>0</v>
      </c>
      <c r="DN21" s="67">
        <v>0</v>
      </c>
      <c r="DO21" s="26">
        <v>0</v>
      </c>
      <c r="DP21" s="23">
        <f t="shared" si="2"/>
        <v>3793</v>
      </c>
      <c r="DQ21" s="67">
        <v>5371.5339999999987</v>
      </c>
      <c r="DR21" s="23">
        <v>398</v>
      </c>
      <c r="DS21" s="67">
        <v>1356.2583999999999</v>
      </c>
      <c r="DT21" s="26">
        <v>25.248995910665371</v>
      </c>
      <c r="DU21" s="23" t="s">
        <v>25</v>
      </c>
      <c r="DV21" s="25" t="s">
        <v>79</v>
      </c>
      <c r="DW21" s="23">
        <v>0</v>
      </c>
      <c r="DX21" s="67">
        <v>0</v>
      </c>
      <c r="DY21" s="23">
        <v>0</v>
      </c>
      <c r="DZ21" s="67">
        <v>0</v>
      </c>
      <c r="EA21" s="26" t="s">
        <v>61</v>
      </c>
      <c r="EB21" s="23">
        <v>3</v>
      </c>
      <c r="EC21" s="67">
        <v>35.025849999999998</v>
      </c>
      <c r="ED21" s="23">
        <v>3</v>
      </c>
      <c r="EE21" s="67">
        <v>46.624499999999998</v>
      </c>
      <c r="EF21" s="26">
        <v>133.11454254500606</v>
      </c>
      <c r="EG21" s="23">
        <v>8</v>
      </c>
      <c r="EH21" s="67">
        <v>106.48299999999999</v>
      </c>
      <c r="EI21" s="23">
        <v>31</v>
      </c>
      <c r="EJ21" s="67">
        <v>501.07499999999999</v>
      </c>
      <c r="EK21" s="26">
        <v>470.56807189880078</v>
      </c>
      <c r="EL21" s="23" t="s">
        <v>25</v>
      </c>
      <c r="EM21" s="25" t="s">
        <v>79</v>
      </c>
      <c r="EN21" s="23">
        <v>190</v>
      </c>
      <c r="EO21" s="88">
        <v>584.6249499999999</v>
      </c>
      <c r="EP21" s="23">
        <v>15</v>
      </c>
      <c r="EQ21" s="88">
        <v>67.45</v>
      </c>
      <c r="ER21" s="26">
        <v>11.537311228335364</v>
      </c>
      <c r="ES21" s="23">
        <v>558</v>
      </c>
      <c r="ET21" s="88">
        <v>923.56830000000002</v>
      </c>
      <c r="EU21" s="23">
        <v>745</v>
      </c>
      <c r="EV21" s="88">
        <v>1833.1653000000003</v>
      </c>
      <c r="EW21" s="27">
        <v>198.48724777582777</v>
      </c>
      <c r="EX21" s="23" t="s">
        <v>25</v>
      </c>
      <c r="EY21" s="25" t="s">
        <v>79</v>
      </c>
      <c r="EZ21" s="23">
        <f t="shared" si="3"/>
        <v>759</v>
      </c>
      <c r="FA21" s="88">
        <v>1649.7021</v>
      </c>
      <c r="FB21" s="23">
        <v>794</v>
      </c>
      <c r="FC21" s="88">
        <v>2448.3147999999997</v>
      </c>
      <c r="FD21" s="26">
        <v>148.40950981392336</v>
      </c>
      <c r="FE21" s="23">
        <f t="shared" si="4"/>
        <v>4552</v>
      </c>
      <c r="FF21" s="60">
        <v>7021.2361000000001</v>
      </c>
      <c r="FG21" s="23">
        <v>1192</v>
      </c>
      <c r="FH21" s="88">
        <v>3804.5732000000003</v>
      </c>
      <c r="FI21" s="27">
        <v>54.186658101413229</v>
      </c>
    </row>
    <row r="22" spans="1:165" s="11" customFormat="1" ht="35.1" customHeight="1" thickBot="1" x14ac:dyDescent="0.2">
      <c r="A22" s="23" t="s">
        <v>26</v>
      </c>
      <c r="B22" s="25" t="s">
        <v>50</v>
      </c>
      <c r="C22" s="23">
        <v>6317</v>
      </c>
      <c r="D22" s="67">
        <v>7944.48</v>
      </c>
      <c r="E22" s="23">
        <v>111</v>
      </c>
      <c r="F22" s="67">
        <v>209.08810000000003</v>
      </c>
      <c r="G22" s="26">
        <v>2.63186640283568</v>
      </c>
      <c r="H22" s="23">
        <v>1552</v>
      </c>
      <c r="I22" s="67">
        <v>1261.4260000000002</v>
      </c>
      <c r="J22" s="23">
        <v>8</v>
      </c>
      <c r="K22" s="67">
        <v>17.2</v>
      </c>
      <c r="L22" s="26">
        <v>1.3635361884089909</v>
      </c>
      <c r="M22" s="23">
        <v>143</v>
      </c>
      <c r="N22" s="67">
        <v>544.54099999999994</v>
      </c>
      <c r="O22" s="23">
        <v>19</v>
      </c>
      <c r="P22" s="67">
        <v>44.94</v>
      </c>
      <c r="Q22" s="26">
        <v>8.2528221015497465</v>
      </c>
      <c r="R22" s="23" t="s">
        <v>26</v>
      </c>
      <c r="S22" s="25" t="s">
        <v>50</v>
      </c>
      <c r="T22" s="23">
        <v>291</v>
      </c>
      <c r="U22" s="67">
        <v>197.61799999999999</v>
      </c>
      <c r="V22" s="23">
        <v>0</v>
      </c>
      <c r="W22" s="67">
        <v>0</v>
      </c>
      <c r="X22" s="26">
        <v>0</v>
      </c>
      <c r="Y22" s="23">
        <v>442</v>
      </c>
      <c r="Z22" s="67">
        <v>1817.5420000000001</v>
      </c>
      <c r="AA22" s="23">
        <v>8</v>
      </c>
      <c r="AB22" s="67">
        <v>3517.22</v>
      </c>
      <c r="AC22" s="26">
        <v>193.51519799817552</v>
      </c>
      <c r="AD22" s="23">
        <v>13</v>
      </c>
      <c r="AE22" s="67">
        <v>38.115000000000002</v>
      </c>
      <c r="AF22" s="23">
        <v>0</v>
      </c>
      <c r="AG22" s="24">
        <v>0</v>
      </c>
      <c r="AH22" s="26">
        <v>0</v>
      </c>
      <c r="AI22" s="23" t="s">
        <v>26</v>
      </c>
      <c r="AJ22" s="25" t="s">
        <v>50</v>
      </c>
      <c r="AK22" s="23">
        <f t="shared" si="0"/>
        <v>8602</v>
      </c>
      <c r="AL22" s="67">
        <v>11221.066000000001</v>
      </c>
      <c r="AM22" s="23">
        <v>127</v>
      </c>
      <c r="AN22" s="67">
        <v>3743.5081</v>
      </c>
      <c r="AO22" s="26">
        <v>33.36143018854002</v>
      </c>
      <c r="AP22" s="23">
        <v>7116</v>
      </c>
      <c r="AQ22" s="67">
        <v>6497.1509999999998</v>
      </c>
      <c r="AR22" s="23">
        <v>91</v>
      </c>
      <c r="AS22" s="67">
        <v>161.11000000000001</v>
      </c>
      <c r="AT22" s="26">
        <v>2.4797022571893437</v>
      </c>
      <c r="AU22" s="23">
        <v>436</v>
      </c>
      <c r="AV22" s="67">
        <v>3375.2098999999998</v>
      </c>
      <c r="AW22" s="23">
        <v>361</v>
      </c>
      <c r="AX22" s="67">
        <v>5000.2434999999996</v>
      </c>
      <c r="AY22" s="26">
        <v>148.14614936985103</v>
      </c>
      <c r="AZ22" s="23" t="s">
        <v>26</v>
      </c>
      <c r="BA22" s="25" t="s">
        <v>50</v>
      </c>
      <c r="BB22" s="52">
        <v>218</v>
      </c>
      <c r="BC22" s="78">
        <v>2662.3425999999999</v>
      </c>
      <c r="BD22" s="52">
        <v>12</v>
      </c>
      <c r="BE22" s="78">
        <v>2141.34</v>
      </c>
      <c r="BF22" s="54">
        <v>80.430670342727495</v>
      </c>
      <c r="BG22" s="52">
        <v>26</v>
      </c>
      <c r="BH22" s="78">
        <v>1205.9449999999999</v>
      </c>
      <c r="BI22" s="52">
        <v>4</v>
      </c>
      <c r="BJ22" s="78">
        <v>797.7672</v>
      </c>
      <c r="BK22" s="54">
        <v>66.152867668094316</v>
      </c>
      <c r="BL22" s="52">
        <v>196</v>
      </c>
      <c r="BM22" s="78">
        <v>996.43399999999997</v>
      </c>
      <c r="BN22" s="52">
        <v>0</v>
      </c>
      <c r="BO22" s="78">
        <v>0</v>
      </c>
      <c r="BP22" s="54">
        <v>0</v>
      </c>
      <c r="BQ22" s="52">
        <v>6</v>
      </c>
      <c r="BR22" s="78">
        <v>20.04</v>
      </c>
      <c r="BS22" s="52">
        <v>0</v>
      </c>
      <c r="BT22" s="53">
        <v>0</v>
      </c>
      <c r="BU22" s="54">
        <v>0</v>
      </c>
      <c r="BV22" s="23" t="s">
        <v>26</v>
      </c>
      <c r="BW22" s="25" t="s">
        <v>50</v>
      </c>
      <c r="BX22" s="23">
        <f t="shared" si="1"/>
        <v>876</v>
      </c>
      <c r="BY22" s="67">
        <v>8239.9315000000006</v>
      </c>
      <c r="BZ22" s="23">
        <v>377</v>
      </c>
      <c r="CA22" s="67">
        <v>7939.3506999999991</v>
      </c>
      <c r="CB22" s="26">
        <v>96.352144432268631</v>
      </c>
      <c r="CC22" s="23">
        <v>0</v>
      </c>
      <c r="CD22" s="67">
        <v>0</v>
      </c>
      <c r="CE22" s="23">
        <v>0</v>
      </c>
      <c r="CF22" s="67">
        <v>0</v>
      </c>
      <c r="CG22" s="26" t="s">
        <v>61</v>
      </c>
      <c r="CH22" s="23">
        <v>103</v>
      </c>
      <c r="CI22" s="67">
        <v>414.89499999999998</v>
      </c>
      <c r="CJ22" s="23">
        <v>5</v>
      </c>
      <c r="CK22" s="67">
        <v>11.6853</v>
      </c>
      <c r="CL22" s="26">
        <v>2.8164475349184737</v>
      </c>
      <c r="CM22" s="23" t="s">
        <v>26</v>
      </c>
      <c r="CN22" s="25" t="s">
        <v>50</v>
      </c>
      <c r="CO22" s="23">
        <v>151</v>
      </c>
      <c r="CP22" s="67">
        <v>1271.9059999999999</v>
      </c>
      <c r="CQ22" s="23">
        <v>3</v>
      </c>
      <c r="CR22" s="67">
        <v>25.6</v>
      </c>
      <c r="CS22" s="26">
        <v>2.0127273556379168</v>
      </c>
      <c r="CT22" s="23">
        <v>118</v>
      </c>
      <c r="CU22" s="67">
        <v>132.10599999999999</v>
      </c>
      <c r="CV22" s="23">
        <v>0</v>
      </c>
      <c r="CW22" s="67">
        <v>0</v>
      </c>
      <c r="CX22" s="26">
        <v>0</v>
      </c>
      <c r="CY22" s="23">
        <v>52</v>
      </c>
      <c r="CZ22" s="67">
        <v>8.488999999999999</v>
      </c>
      <c r="DA22" s="23">
        <v>0</v>
      </c>
      <c r="DB22" s="67">
        <v>0</v>
      </c>
      <c r="DC22" s="26">
        <v>0</v>
      </c>
      <c r="DD22" s="23" t="s">
        <v>26</v>
      </c>
      <c r="DE22" s="25" t="s">
        <v>50</v>
      </c>
      <c r="DF22" s="23">
        <v>2780</v>
      </c>
      <c r="DG22" s="67">
        <v>1420.19</v>
      </c>
      <c r="DH22" s="23">
        <v>0</v>
      </c>
      <c r="DI22" s="67">
        <v>0</v>
      </c>
      <c r="DJ22" s="26">
        <v>0</v>
      </c>
      <c r="DK22" s="23">
        <v>10</v>
      </c>
      <c r="DL22" s="67">
        <v>250.38</v>
      </c>
      <c r="DM22" s="23">
        <v>0</v>
      </c>
      <c r="DN22" s="67">
        <v>0</v>
      </c>
      <c r="DO22" s="26">
        <v>0</v>
      </c>
      <c r="DP22" s="23">
        <f t="shared" si="2"/>
        <v>12682</v>
      </c>
      <c r="DQ22" s="67">
        <v>22708.583500000004</v>
      </c>
      <c r="DR22" s="23">
        <v>512</v>
      </c>
      <c r="DS22" s="67">
        <v>11720.1441</v>
      </c>
      <c r="DT22" s="26">
        <v>51.611075168999406</v>
      </c>
      <c r="DU22" s="23" t="s">
        <v>26</v>
      </c>
      <c r="DV22" s="25" t="s">
        <v>50</v>
      </c>
      <c r="DW22" s="23">
        <v>0</v>
      </c>
      <c r="DX22" s="67">
        <v>0</v>
      </c>
      <c r="DY22" s="23">
        <v>15</v>
      </c>
      <c r="DZ22" s="67">
        <v>37.508000000000003</v>
      </c>
      <c r="EA22" s="26" t="s">
        <v>61</v>
      </c>
      <c r="EB22" s="23">
        <v>9</v>
      </c>
      <c r="EC22" s="67">
        <v>194.33349999999999</v>
      </c>
      <c r="ED22" s="23">
        <v>2</v>
      </c>
      <c r="EE22" s="67">
        <v>37.076999999999998</v>
      </c>
      <c r="EF22" s="26">
        <v>19.079057393604295</v>
      </c>
      <c r="EG22" s="23">
        <v>21</v>
      </c>
      <c r="EH22" s="67">
        <v>533.81399999999996</v>
      </c>
      <c r="EI22" s="23">
        <v>43</v>
      </c>
      <c r="EJ22" s="67">
        <v>1073.2782999999999</v>
      </c>
      <c r="EK22" s="26">
        <v>201.0584772973358</v>
      </c>
      <c r="EL22" s="23" t="s">
        <v>26</v>
      </c>
      <c r="EM22" s="25" t="s">
        <v>50</v>
      </c>
      <c r="EN22" s="23">
        <v>1323</v>
      </c>
      <c r="EO22" s="88">
        <v>4300.0940000000001</v>
      </c>
      <c r="EP22" s="23">
        <v>544</v>
      </c>
      <c r="EQ22" s="88">
        <v>4235.7141000000001</v>
      </c>
      <c r="ER22" s="26">
        <v>98.502825752181238</v>
      </c>
      <c r="ES22" s="23">
        <v>2568</v>
      </c>
      <c r="ET22" s="88">
        <v>3816.087</v>
      </c>
      <c r="EU22" s="23">
        <v>5</v>
      </c>
      <c r="EV22" s="88">
        <v>1922.8</v>
      </c>
      <c r="EW22" s="27">
        <v>50.386691917663306</v>
      </c>
      <c r="EX22" s="23" t="s">
        <v>26</v>
      </c>
      <c r="EY22" s="25" t="s">
        <v>50</v>
      </c>
      <c r="EZ22" s="23">
        <f t="shared" si="3"/>
        <v>3921</v>
      </c>
      <c r="FA22" s="88">
        <v>8844.3285000000014</v>
      </c>
      <c r="FB22" s="23">
        <v>609</v>
      </c>
      <c r="FC22" s="88">
        <v>7306.3774000000003</v>
      </c>
      <c r="FD22" s="26">
        <v>82.610877694106449</v>
      </c>
      <c r="FE22" s="23">
        <f t="shared" si="4"/>
        <v>16603</v>
      </c>
      <c r="FF22" s="60">
        <v>31552.912</v>
      </c>
      <c r="FG22" s="23">
        <v>1121</v>
      </c>
      <c r="FH22" s="88">
        <v>19026.521499999999</v>
      </c>
      <c r="FI22" s="27">
        <v>60.30036625462651</v>
      </c>
    </row>
    <row r="23" spans="1:165" s="10" customFormat="1" ht="35.1" customHeight="1" thickBot="1" x14ac:dyDescent="0.2">
      <c r="A23" s="110" t="s">
        <v>27</v>
      </c>
      <c r="B23" s="110"/>
      <c r="C23" s="95">
        <f>SUM(C11:C22)</f>
        <v>139030</v>
      </c>
      <c r="D23" s="68">
        <v>311260.10306595737</v>
      </c>
      <c r="E23" s="95">
        <v>31474</v>
      </c>
      <c r="F23" s="68">
        <v>32324.495799999997</v>
      </c>
      <c r="G23" s="26">
        <v>10.385043081846662</v>
      </c>
      <c r="H23" s="95">
        <f>SUM(H11:H22)</f>
        <v>33679</v>
      </c>
      <c r="I23" s="68">
        <v>78509.785634957254</v>
      </c>
      <c r="J23" s="95">
        <v>6695</v>
      </c>
      <c r="K23" s="68">
        <v>13857.394700000001</v>
      </c>
      <c r="L23" s="26">
        <v>17.650531825971331</v>
      </c>
      <c r="M23" s="95">
        <f>SUM(M11:M22)</f>
        <v>20674</v>
      </c>
      <c r="N23" s="68">
        <v>56916.172971127467</v>
      </c>
      <c r="O23" s="93">
        <v>4297</v>
      </c>
      <c r="P23" s="68">
        <v>6645.3977999999997</v>
      </c>
      <c r="Q23" s="26">
        <v>11.675763588973362</v>
      </c>
      <c r="R23" s="110" t="s">
        <v>27</v>
      </c>
      <c r="S23" s="110"/>
      <c r="T23" s="95">
        <f>SUM(T11:T22)</f>
        <v>12375</v>
      </c>
      <c r="U23" s="68">
        <v>18859.315957446808</v>
      </c>
      <c r="V23" s="28">
        <v>153</v>
      </c>
      <c r="W23" s="68">
        <v>7378.1943999999985</v>
      </c>
      <c r="X23" s="26">
        <v>39.122280026739979</v>
      </c>
      <c r="Y23" s="95">
        <f>SUM(Y11:Y22)</f>
        <v>10973</v>
      </c>
      <c r="Z23" s="68">
        <v>46704.17731571864</v>
      </c>
      <c r="AA23" s="28">
        <v>835</v>
      </c>
      <c r="AB23" s="68">
        <v>10613.424800000001</v>
      </c>
      <c r="AC23" s="26">
        <v>22.724786967670177</v>
      </c>
      <c r="AD23" s="95">
        <f>SUM(AD11:AD22)</f>
        <v>433</v>
      </c>
      <c r="AE23" s="68">
        <v>2494.465999999999</v>
      </c>
      <c r="AF23" s="43">
        <v>16</v>
      </c>
      <c r="AG23" s="29">
        <v>18.27</v>
      </c>
      <c r="AH23" s="26">
        <v>0.73242128776259152</v>
      </c>
      <c r="AI23" s="110" t="s">
        <v>27</v>
      </c>
      <c r="AJ23" s="110"/>
      <c r="AK23" s="28">
        <f>SUM(AK11:AK22)</f>
        <v>196057</v>
      </c>
      <c r="AL23" s="68">
        <v>455333.38197408017</v>
      </c>
      <c r="AM23" s="28">
        <v>39157</v>
      </c>
      <c r="AN23" s="68">
        <v>64173.509699999995</v>
      </c>
      <c r="AO23" s="26">
        <v>14.093741473945581</v>
      </c>
      <c r="AP23" s="95">
        <f>SUM(AP11:AP22)</f>
        <v>155516</v>
      </c>
      <c r="AQ23" s="68">
        <v>248189.87672444808</v>
      </c>
      <c r="AR23" s="43">
        <v>31729</v>
      </c>
      <c r="AS23" s="68">
        <v>31817.378700000008</v>
      </c>
      <c r="AT23" s="26">
        <v>12.819772957671896</v>
      </c>
      <c r="AU23" s="95">
        <f>SUM(AU11:AU22)</f>
        <v>20921</v>
      </c>
      <c r="AV23" s="68">
        <v>150380.74107446807</v>
      </c>
      <c r="AW23" s="28">
        <v>23051</v>
      </c>
      <c r="AX23" s="68">
        <v>147823.32630000002</v>
      </c>
      <c r="AY23" s="26">
        <v>98.299373472829458</v>
      </c>
      <c r="AZ23" s="110" t="s">
        <v>27</v>
      </c>
      <c r="BA23" s="110"/>
      <c r="BB23" s="55">
        <f>SUM(BB11:BB22)</f>
        <v>4746</v>
      </c>
      <c r="BC23" s="79">
        <v>119535.09750340426</v>
      </c>
      <c r="BD23" s="55">
        <v>1323</v>
      </c>
      <c r="BE23" s="79">
        <v>62433.255300000004</v>
      </c>
      <c r="BF23" s="54">
        <v>52.230061801072239</v>
      </c>
      <c r="BG23" s="55">
        <f>SUM(BG11:BG22)</f>
        <v>1133</v>
      </c>
      <c r="BH23" s="79">
        <v>55560.473212765959</v>
      </c>
      <c r="BI23" s="55">
        <v>144</v>
      </c>
      <c r="BJ23" s="79">
        <v>36155.413100000005</v>
      </c>
      <c r="BK23" s="54">
        <v>65.07398337221629</v>
      </c>
      <c r="BL23" s="55">
        <f>SUM(BL11:BL22)</f>
        <v>6600</v>
      </c>
      <c r="BM23" s="79">
        <v>27704.853894468088</v>
      </c>
      <c r="BN23" s="55">
        <v>36</v>
      </c>
      <c r="BO23" s="79">
        <v>244.60429999999999</v>
      </c>
      <c r="BP23" s="54">
        <v>0.88289330429871304</v>
      </c>
      <c r="BQ23" s="55">
        <f>SUM(BQ11:BQ22)</f>
        <v>426</v>
      </c>
      <c r="BR23" s="79">
        <v>3171.1349999999998</v>
      </c>
      <c r="BS23" s="55">
        <v>0</v>
      </c>
      <c r="BT23" s="56">
        <v>0</v>
      </c>
      <c r="BU23" s="54">
        <v>0</v>
      </c>
      <c r="BV23" s="110" t="s">
        <v>27</v>
      </c>
      <c r="BW23" s="110"/>
      <c r="BX23" s="28">
        <f>SUM(BX11:BX22)</f>
        <v>33400</v>
      </c>
      <c r="BY23" s="68">
        <v>353181.16568510642</v>
      </c>
      <c r="BZ23" s="28">
        <v>24554</v>
      </c>
      <c r="CA23" s="68">
        <v>246656.59900000005</v>
      </c>
      <c r="CB23" s="26">
        <v>69.838548304672955</v>
      </c>
      <c r="CC23" s="28">
        <f>SUM(CC11:CC22)</f>
        <v>296</v>
      </c>
      <c r="CD23" s="68">
        <v>7607.3608936170249</v>
      </c>
      <c r="CE23" s="28">
        <v>0</v>
      </c>
      <c r="CF23" s="68">
        <v>0</v>
      </c>
      <c r="CG23" s="26">
        <v>0</v>
      </c>
      <c r="CH23" s="28">
        <f>SUM(CH11:CH22)</f>
        <v>5363</v>
      </c>
      <c r="CI23" s="68">
        <v>25726.161897507143</v>
      </c>
      <c r="CJ23" s="28">
        <v>1192</v>
      </c>
      <c r="CK23" s="68">
        <v>2962.5912000000008</v>
      </c>
      <c r="CL23" s="26">
        <v>11.515869377651217</v>
      </c>
      <c r="CM23" s="110" t="s">
        <v>27</v>
      </c>
      <c r="CN23" s="110"/>
      <c r="CO23" s="28">
        <f>SUM(CO11:CO22)</f>
        <v>11493</v>
      </c>
      <c r="CP23" s="68">
        <v>114522.94108458566</v>
      </c>
      <c r="CQ23" s="28">
        <v>1301</v>
      </c>
      <c r="CR23" s="68">
        <v>4404.2098000000005</v>
      </c>
      <c r="CS23" s="26">
        <v>3.8457009209596613</v>
      </c>
      <c r="CT23" s="28">
        <f>SUM(CT11:CT22)</f>
        <v>3187</v>
      </c>
      <c r="CU23" s="68">
        <v>9304.8185865957439</v>
      </c>
      <c r="CV23" s="28">
        <v>0</v>
      </c>
      <c r="CW23" s="68">
        <v>0</v>
      </c>
      <c r="CX23" s="26">
        <v>0</v>
      </c>
      <c r="CY23" s="28">
        <f>SUM(CY11:CY22)</f>
        <v>1795</v>
      </c>
      <c r="CZ23" s="68">
        <v>1681.6174901914894</v>
      </c>
      <c r="DA23" s="28">
        <v>30</v>
      </c>
      <c r="DB23" s="68">
        <v>46.876000000000005</v>
      </c>
      <c r="DC23" s="26">
        <v>2.7875542609075818</v>
      </c>
      <c r="DD23" s="110" t="s">
        <v>27</v>
      </c>
      <c r="DE23" s="110"/>
      <c r="DF23" s="28">
        <f>SUM(DF11:DF22)</f>
        <v>37877</v>
      </c>
      <c r="DG23" s="87">
        <v>23928.609122453763</v>
      </c>
      <c r="DH23" s="28">
        <v>719</v>
      </c>
      <c r="DI23" s="87">
        <v>3343.3252999999986</v>
      </c>
      <c r="DJ23" s="26">
        <v>13.972083721584722</v>
      </c>
      <c r="DK23" s="28">
        <f>SUM(DK11:DK22)</f>
        <v>395</v>
      </c>
      <c r="DL23" s="87">
        <v>2517.4728297872348</v>
      </c>
      <c r="DM23" s="28">
        <v>1</v>
      </c>
      <c r="DN23" s="87">
        <v>2</v>
      </c>
      <c r="DO23" s="26">
        <v>7.9444750161177732E-2</v>
      </c>
      <c r="DP23" s="28">
        <f>SUM(DP11:DP22)</f>
        <v>289468</v>
      </c>
      <c r="DQ23" s="68">
        <v>991286.05673413724</v>
      </c>
      <c r="DR23" s="28">
        <v>66953</v>
      </c>
      <c r="DS23" s="68">
        <v>321587.11099999998</v>
      </c>
      <c r="DT23" s="26">
        <v>32.441403650878712</v>
      </c>
      <c r="DU23" s="26"/>
      <c r="DV23" s="26"/>
      <c r="DW23" s="39">
        <v>0</v>
      </c>
      <c r="DX23" s="70">
        <v>0</v>
      </c>
      <c r="DY23" s="39">
        <v>45</v>
      </c>
      <c r="DZ23" s="70">
        <v>549.96570000000008</v>
      </c>
      <c r="EA23" s="26" t="s">
        <v>61</v>
      </c>
      <c r="EB23" s="97">
        <f>SUM(EB11:EB22)</f>
        <v>529</v>
      </c>
      <c r="EC23" s="87">
        <v>9380.1322063333337</v>
      </c>
      <c r="ED23" s="39">
        <v>396</v>
      </c>
      <c r="EE23" s="87">
        <v>3151.5523000000003</v>
      </c>
      <c r="EF23" s="26">
        <v>33.598165043687942</v>
      </c>
      <c r="EG23" s="39">
        <f>SUM(EG11:EG22)</f>
        <v>1103</v>
      </c>
      <c r="EH23" s="68">
        <v>33857.044691180992</v>
      </c>
      <c r="EI23" s="39">
        <v>3119</v>
      </c>
      <c r="EJ23" s="68">
        <v>46808.424899999984</v>
      </c>
      <c r="EK23" s="26">
        <v>138.25313262557893</v>
      </c>
      <c r="EL23" s="110" t="s">
        <v>27</v>
      </c>
      <c r="EM23" s="110"/>
      <c r="EN23" s="39">
        <f>SUM(EN11:EN22)</f>
        <v>35661</v>
      </c>
      <c r="EO23" s="70">
        <v>158018.23857992789</v>
      </c>
      <c r="EP23" s="39">
        <v>8489</v>
      </c>
      <c r="EQ23" s="70">
        <v>52092.3105</v>
      </c>
      <c r="ER23" s="26">
        <v>32.966011371941072</v>
      </c>
      <c r="ES23" s="39">
        <f>SUM(ES11:ES22)</f>
        <v>47280</v>
      </c>
      <c r="ET23" s="70">
        <v>132553.87091255319</v>
      </c>
      <c r="EU23" s="39">
        <v>84253</v>
      </c>
      <c r="EV23" s="70">
        <v>599729.90640000009</v>
      </c>
      <c r="EW23" s="39">
        <v>452.44239362549177</v>
      </c>
      <c r="EX23" s="110" t="s">
        <v>27</v>
      </c>
      <c r="EY23" s="110"/>
      <c r="EZ23" s="39">
        <f>SUM(EZ11:EZ22)</f>
        <v>84573</v>
      </c>
      <c r="FA23" s="70">
        <v>333809.28638999537</v>
      </c>
      <c r="FB23" s="39">
        <v>96302</v>
      </c>
      <c r="FC23" s="70">
        <v>702332.15980000014</v>
      </c>
      <c r="FD23" s="26">
        <v>210.39922747369374</v>
      </c>
      <c r="FE23" s="39">
        <f t="shared" si="4"/>
        <v>374041</v>
      </c>
      <c r="FF23" s="61">
        <v>1325095.3431241326</v>
      </c>
      <c r="FG23" s="39">
        <v>163255</v>
      </c>
      <c r="FH23" s="70">
        <v>1023919.2708000002</v>
      </c>
      <c r="FI23" s="64">
        <v>77.271365876657612</v>
      </c>
    </row>
    <row r="24" spans="1:165" s="11" customFormat="1" ht="35.1" customHeight="1" thickBot="1" x14ac:dyDescent="0.2">
      <c r="A24" s="23" t="s">
        <v>28</v>
      </c>
      <c r="B24" s="24" t="s">
        <v>29</v>
      </c>
      <c r="C24" s="35"/>
      <c r="D24" s="69"/>
      <c r="E24" s="36"/>
      <c r="F24" s="37"/>
      <c r="G24" s="37"/>
      <c r="H24" s="35"/>
      <c r="I24" s="69"/>
      <c r="J24" s="36"/>
      <c r="K24" s="69"/>
      <c r="L24" s="37"/>
      <c r="M24" s="36"/>
      <c r="N24" s="69"/>
      <c r="O24" s="36"/>
      <c r="P24" s="69"/>
      <c r="Q24" s="37"/>
      <c r="R24" s="23" t="s">
        <v>28</v>
      </c>
      <c r="S24" s="24" t="s">
        <v>29</v>
      </c>
      <c r="T24" s="36"/>
      <c r="U24" s="69"/>
      <c r="V24" s="36"/>
      <c r="W24" s="69"/>
      <c r="X24" s="37"/>
      <c r="Y24" s="36"/>
      <c r="Z24" s="69"/>
      <c r="AA24" s="36"/>
      <c r="AB24" s="69"/>
      <c r="AC24" s="38"/>
      <c r="AD24" s="36"/>
      <c r="AE24" s="69"/>
      <c r="AF24" s="36"/>
      <c r="AG24" s="37"/>
      <c r="AH24" s="38"/>
      <c r="AI24" s="23" t="s">
        <v>28</v>
      </c>
      <c r="AJ24" s="24" t="s">
        <v>29</v>
      </c>
      <c r="AK24" s="23"/>
      <c r="AL24" s="76"/>
      <c r="AM24" s="37"/>
      <c r="AN24" s="77"/>
      <c r="AO24" s="37"/>
      <c r="AP24" s="23"/>
      <c r="AQ24" s="76"/>
      <c r="AR24" s="37"/>
      <c r="AS24" s="77"/>
      <c r="AT24" s="37"/>
      <c r="AU24" s="37"/>
      <c r="AV24" s="77"/>
      <c r="AW24" s="37"/>
      <c r="AX24" s="77"/>
      <c r="AY24" s="37"/>
      <c r="AZ24" s="23" t="s">
        <v>28</v>
      </c>
      <c r="BA24" s="37"/>
      <c r="BB24" s="57"/>
      <c r="BC24" s="80"/>
      <c r="BD24" s="57"/>
      <c r="BE24" s="80"/>
      <c r="BF24" s="5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23" t="s">
        <v>28</v>
      </c>
      <c r="BW24" s="24" t="s">
        <v>29</v>
      </c>
      <c r="BX24" s="35"/>
      <c r="BY24" s="69"/>
      <c r="BZ24" s="36"/>
      <c r="CA24" s="69"/>
      <c r="CB24" s="37"/>
      <c r="CC24" s="36"/>
      <c r="CD24" s="69"/>
      <c r="CE24" s="36"/>
      <c r="CF24" s="69"/>
      <c r="CG24" s="37"/>
      <c r="CH24" s="36"/>
      <c r="CI24" s="69"/>
      <c r="CJ24" s="36"/>
      <c r="CK24" s="69"/>
      <c r="CL24" s="38"/>
      <c r="CM24" s="23" t="s">
        <v>28</v>
      </c>
      <c r="CN24" s="24" t="s">
        <v>29</v>
      </c>
      <c r="CO24" s="35"/>
      <c r="CP24" s="69"/>
      <c r="CQ24" s="36"/>
      <c r="CR24" s="69"/>
      <c r="CS24" s="37"/>
      <c r="CT24" s="36"/>
      <c r="CU24" s="69"/>
      <c r="CV24" s="36"/>
      <c r="CW24" s="69"/>
      <c r="CX24" s="37"/>
      <c r="CY24" s="36"/>
      <c r="CZ24" s="69"/>
      <c r="DA24" s="36"/>
      <c r="DB24" s="69"/>
      <c r="DC24" s="38"/>
      <c r="DD24" s="23" t="s">
        <v>28</v>
      </c>
      <c r="DE24" s="24" t="s">
        <v>29</v>
      </c>
      <c r="DF24" s="35"/>
      <c r="DG24" s="69"/>
      <c r="DH24" s="36"/>
      <c r="DI24" s="69"/>
      <c r="DJ24" s="37"/>
      <c r="DK24" s="36"/>
      <c r="DL24" s="69"/>
      <c r="DM24" s="36"/>
      <c r="DN24" s="69"/>
      <c r="DO24" s="37"/>
      <c r="DP24" s="36"/>
      <c r="DQ24" s="69"/>
      <c r="DR24" s="36"/>
      <c r="DS24" s="69"/>
      <c r="DT24" s="38"/>
      <c r="DU24" s="23" t="s">
        <v>28</v>
      </c>
      <c r="DV24" s="24" t="s">
        <v>29</v>
      </c>
      <c r="DW24" s="35"/>
      <c r="DX24" s="69"/>
      <c r="DY24" s="36"/>
      <c r="DZ24" s="69"/>
      <c r="EA24" s="37"/>
      <c r="EB24" s="36"/>
      <c r="EC24" s="69"/>
      <c r="ED24" s="36"/>
      <c r="EE24" s="69"/>
      <c r="EF24" s="37"/>
      <c r="EG24" s="36"/>
      <c r="EH24" s="69"/>
      <c r="EI24" s="36"/>
      <c r="EJ24" s="69"/>
      <c r="EK24" s="38"/>
      <c r="EL24" s="23" t="s">
        <v>28</v>
      </c>
      <c r="EM24" s="24" t="s">
        <v>29</v>
      </c>
      <c r="EN24" s="35"/>
      <c r="EO24" s="69"/>
      <c r="EP24" s="36"/>
      <c r="EQ24" s="69"/>
      <c r="ER24" s="37"/>
      <c r="ES24" s="36"/>
      <c r="ET24" s="69"/>
      <c r="EU24" s="36"/>
      <c r="EV24" s="69"/>
      <c r="EW24" s="37"/>
      <c r="EX24" s="23" t="s">
        <v>28</v>
      </c>
      <c r="EY24" s="24" t="s">
        <v>29</v>
      </c>
      <c r="EZ24" s="35"/>
      <c r="FA24" s="69"/>
      <c r="FB24" s="36"/>
      <c r="FC24" s="69"/>
      <c r="FD24" s="37"/>
      <c r="FE24" s="36"/>
      <c r="FF24" s="62"/>
      <c r="FG24" s="36"/>
      <c r="FH24" s="62"/>
      <c r="FI24" s="62"/>
    </row>
    <row r="25" spans="1:165" s="11" customFormat="1" ht="35.1" customHeight="1" thickBot="1" x14ac:dyDescent="0.2">
      <c r="A25" s="23">
        <v>13</v>
      </c>
      <c r="B25" s="25" t="s">
        <v>51</v>
      </c>
      <c r="C25" s="23">
        <v>351879</v>
      </c>
      <c r="D25" s="67">
        <v>795776.79791063827</v>
      </c>
      <c r="E25" s="23">
        <v>396625</v>
      </c>
      <c r="F25" s="67">
        <v>519298.64149999997</v>
      </c>
      <c r="G25" s="26">
        <v>65.256821116605934</v>
      </c>
      <c r="H25" s="23">
        <v>104600</v>
      </c>
      <c r="I25" s="67">
        <v>227798.49641063827</v>
      </c>
      <c r="J25" s="23">
        <v>0</v>
      </c>
      <c r="K25" s="67">
        <v>0</v>
      </c>
      <c r="L25" s="26">
        <v>0</v>
      </c>
      <c r="M25" s="23">
        <v>83352</v>
      </c>
      <c r="N25" s="67">
        <v>175404.32202127657</v>
      </c>
      <c r="O25" s="23">
        <v>114527</v>
      </c>
      <c r="P25" s="67">
        <v>117036.60740000001</v>
      </c>
      <c r="Q25" s="26">
        <v>66.723901698273693</v>
      </c>
      <c r="R25" s="23">
        <v>13</v>
      </c>
      <c r="S25" s="25" t="s">
        <v>51</v>
      </c>
      <c r="T25" s="23">
        <v>32162</v>
      </c>
      <c r="U25" s="67">
        <v>28361.368274468092</v>
      </c>
      <c r="V25" s="23">
        <v>15</v>
      </c>
      <c r="W25" s="67">
        <v>13671.594999999999</v>
      </c>
      <c r="X25" s="26">
        <v>48.204990914728377</v>
      </c>
      <c r="Y25" s="23">
        <v>20227</v>
      </c>
      <c r="Z25" s="67">
        <v>53717.2849865393</v>
      </c>
      <c r="AA25" s="23">
        <v>1626</v>
      </c>
      <c r="AB25" s="67">
        <v>21036.4395</v>
      </c>
      <c r="AC25" s="26">
        <v>39.161397500397491</v>
      </c>
      <c r="AD25" s="23">
        <v>669</v>
      </c>
      <c r="AE25" s="67">
        <v>5210.8692398869962</v>
      </c>
      <c r="AF25" s="23">
        <v>0</v>
      </c>
      <c r="AG25" s="24">
        <v>0</v>
      </c>
      <c r="AH25" s="26">
        <v>0</v>
      </c>
      <c r="AI25" s="23">
        <v>13</v>
      </c>
      <c r="AJ25" s="25" t="s">
        <v>51</v>
      </c>
      <c r="AK25" s="23">
        <f t="shared" ref="AK25:AK35" si="5">C25+H25+T25+Y25</f>
        <v>508868</v>
      </c>
      <c r="AL25" s="67">
        <v>1105653.947582284</v>
      </c>
      <c r="AM25" s="23">
        <v>398266</v>
      </c>
      <c r="AN25" s="67">
        <v>554006.67599999998</v>
      </c>
      <c r="AO25" s="26">
        <v>50.106697236638787</v>
      </c>
      <c r="AP25" s="23">
        <v>318683</v>
      </c>
      <c r="AQ25" s="67">
        <v>619035.88200353249</v>
      </c>
      <c r="AR25" s="23">
        <v>376780</v>
      </c>
      <c r="AS25" s="67">
        <v>453606.51782489993</v>
      </c>
      <c r="AT25" s="26">
        <v>73.276288339988582</v>
      </c>
      <c r="AU25" s="23">
        <v>47902</v>
      </c>
      <c r="AV25" s="67">
        <v>259859.62587446804</v>
      </c>
      <c r="AW25" s="23">
        <v>149716</v>
      </c>
      <c r="AX25" s="67">
        <v>840310.58420000016</v>
      </c>
      <c r="AY25" s="26">
        <v>323.37096667950027</v>
      </c>
      <c r="AZ25" s="23">
        <v>13</v>
      </c>
      <c r="BA25" s="25" t="s">
        <v>51</v>
      </c>
      <c r="BB25" s="52">
        <v>10774</v>
      </c>
      <c r="BC25" s="78">
        <v>166061.05466510638</v>
      </c>
      <c r="BD25" s="52">
        <v>1201</v>
      </c>
      <c r="BE25" s="78">
        <v>100525.52069999998</v>
      </c>
      <c r="BF25" s="54">
        <v>60.535277764391395</v>
      </c>
      <c r="BG25" s="52">
        <v>2357</v>
      </c>
      <c r="BH25" s="78">
        <v>91754.640237872343</v>
      </c>
      <c r="BI25" s="52">
        <v>55</v>
      </c>
      <c r="BJ25" s="78">
        <v>17735.417300000001</v>
      </c>
      <c r="BK25" s="54">
        <v>19.329177526086127</v>
      </c>
      <c r="BL25" s="52">
        <v>11466</v>
      </c>
      <c r="BM25" s="78">
        <v>36082.178150000007</v>
      </c>
      <c r="BN25" s="52">
        <v>818</v>
      </c>
      <c r="BO25" s="78">
        <v>3325.3894</v>
      </c>
      <c r="BP25" s="54">
        <v>9.2161548179707093</v>
      </c>
      <c r="BQ25" s="52">
        <v>1176</v>
      </c>
      <c r="BR25" s="78">
        <v>6029.0812999999998</v>
      </c>
      <c r="BS25" s="52">
        <v>0</v>
      </c>
      <c r="BT25" s="53">
        <v>0</v>
      </c>
      <c r="BU25" s="54">
        <v>0</v>
      </c>
      <c r="BV25" s="23">
        <v>13</v>
      </c>
      <c r="BW25" s="25" t="s">
        <v>51</v>
      </c>
      <c r="BX25" s="23">
        <f t="shared" ref="BX25:BX39" si="6">BL25+BG25+BB25+AU25</f>
        <v>72499</v>
      </c>
      <c r="BY25" s="67">
        <v>553757.49892744678</v>
      </c>
      <c r="BZ25" s="23">
        <v>151790</v>
      </c>
      <c r="CA25" s="67">
        <v>961896.91160000023</v>
      </c>
      <c r="CB25" s="26">
        <v>173.70363624204893</v>
      </c>
      <c r="CC25" s="23">
        <v>103</v>
      </c>
      <c r="CD25" s="67">
        <v>5472.1149999999998</v>
      </c>
      <c r="CE25" s="23">
        <v>0</v>
      </c>
      <c r="CF25" s="67">
        <v>0</v>
      </c>
      <c r="CG25" s="26">
        <v>0</v>
      </c>
      <c r="CH25" s="23">
        <v>5325</v>
      </c>
      <c r="CI25" s="67">
        <v>24672.328704684031</v>
      </c>
      <c r="CJ25" s="23">
        <v>3452</v>
      </c>
      <c r="CK25" s="67">
        <v>6755.0322999999999</v>
      </c>
      <c r="CL25" s="26">
        <v>27.378981452681277</v>
      </c>
      <c r="CM25" s="23">
        <v>13</v>
      </c>
      <c r="CN25" s="25" t="s">
        <v>51</v>
      </c>
      <c r="CO25" s="23">
        <v>13002</v>
      </c>
      <c r="CP25" s="67">
        <v>110865.10690545914</v>
      </c>
      <c r="CQ25" s="23">
        <v>2997</v>
      </c>
      <c r="CR25" s="67">
        <v>22184.447</v>
      </c>
      <c r="CS25" s="26">
        <v>20.010305874613838</v>
      </c>
      <c r="CT25" s="23">
        <v>3899</v>
      </c>
      <c r="CU25" s="67">
        <v>9667.9709050000001</v>
      </c>
      <c r="CV25" s="23">
        <v>4</v>
      </c>
      <c r="CW25" s="67">
        <v>118.06610000000001</v>
      </c>
      <c r="CX25" s="26">
        <v>1.2212086813267049</v>
      </c>
      <c r="CY25" s="23">
        <v>4921</v>
      </c>
      <c r="CZ25" s="67">
        <v>3452.7917169946809</v>
      </c>
      <c r="DA25" s="23">
        <v>935</v>
      </c>
      <c r="DB25" s="67">
        <v>1117.0264000000002</v>
      </c>
      <c r="DC25" s="26">
        <v>32.351398275835272</v>
      </c>
      <c r="DD25" s="23">
        <v>13</v>
      </c>
      <c r="DE25" s="25" t="s">
        <v>51</v>
      </c>
      <c r="DF25" s="23">
        <v>36117</v>
      </c>
      <c r="DG25" s="67">
        <v>36214.042464773593</v>
      </c>
      <c r="DH25" s="23">
        <v>16936</v>
      </c>
      <c r="DI25" s="67">
        <v>164954.80309999996</v>
      </c>
      <c r="DJ25" s="26">
        <v>455.49955727935122</v>
      </c>
      <c r="DK25" s="23">
        <v>585</v>
      </c>
      <c r="DL25" s="67">
        <v>7613.3993933781248</v>
      </c>
      <c r="DM25" s="23">
        <v>0</v>
      </c>
      <c r="DN25" s="67">
        <v>0</v>
      </c>
      <c r="DO25" s="26">
        <v>0</v>
      </c>
      <c r="DP25" s="23">
        <f t="shared" si="2"/>
        <v>644734</v>
      </c>
      <c r="DQ25" s="67">
        <v>1849755.8022066422</v>
      </c>
      <c r="DR25" s="23">
        <v>574380</v>
      </c>
      <c r="DS25" s="67">
        <v>1711032.9624999999</v>
      </c>
      <c r="DT25" s="26">
        <v>92.500478196032432</v>
      </c>
      <c r="DU25" s="23">
        <v>13</v>
      </c>
      <c r="DV25" s="25" t="s">
        <v>51</v>
      </c>
      <c r="DW25" s="23">
        <v>0</v>
      </c>
      <c r="DX25" s="67">
        <v>0</v>
      </c>
      <c r="DY25" s="23">
        <v>75</v>
      </c>
      <c r="DZ25" s="67">
        <v>37743.233999999997</v>
      </c>
      <c r="EA25" s="26" t="s">
        <v>61</v>
      </c>
      <c r="EB25" s="23">
        <v>1050</v>
      </c>
      <c r="EC25" s="67">
        <v>21310.8530765461</v>
      </c>
      <c r="ED25" s="23">
        <v>321</v>
      </c>
      <c r="EE25" s="67">
        <v>2554.7941000000001</v>
      </c>
      <c r="EF25" s="26">
        <v>11.988230085503746</v>
      </c>
      <c r="EG25" s="23">
        <v>2317</v>
      </c>
      <c r="EH25" s="67">
        <v>55181.342936950699</v>
      </c>
      <c r="EI25" s="23">
        <v>9284</v>
      </c>
      <c r="EJ25" s="67">
        <v>135029.05840000001</v>
      </c>
      <c r="EK25" s="26">
        <v>244.70056583124844</v>
      </c>
      <c r="EL25" s="23">
        <v>13</v>
      </c>
      <c r="EM25" s="25" t="s">
        <v>51</v>
      </c>
      <c r="EN25" s="23">
        <v>71789</v>
      </c>
      <c r="EO25" s="88">
        <v>249577.27158183843</v>
      </c>
      <c r="EP25" s="23">
        <v>267172</v>
      </c>
      <c r="EQ25" s="88">
        <v>891291.11300000001</v>
      </c>
      <c r="ER25" s="26">
        <v>357.12030480617636</v>
      </c>
      <c r="ES25" s="23">
        <v>94694</v>
      </c>
      <c r="ET25" s="88">
        <v>198987.34883661702</v>
      </c>
      <c r="EU25" s="23">
        <v>46680</v>
      </c>
      <c r="EV25" s="88">
        <v>324880.56359999994</v>
      </c>
      <c r="EW25" s="27">
        <v>163.26694410444674</v>
      </c>
      <c r="EX25" s="23">
        <v>13</v>
      </c>
      <c r="EY25" s="25" t="s">
        <v>51</v>
      </c>
      <c r="EZ25" s="23">
        <f t="shared" si="3"/>
        <v>169850</v>
      </c>
      <c r="FA25" s="88">
        <v>525056.81643195217</v>
      </c>
      <c r="FB25" s="23">
        <v>323532</v>
      </c>
      <c r="FC25" s="88">
        <v>1391498.7631000003</v>
      </c>
      <c r="FD25" s="26">
        <v>265.01870265317081</v>
      </c>
      <c r="FE25" s="23">
        <f t="shared" si="4"/>
        <v>814584</v>
      </c>
      <c r="FF25" s="60">
        <v>2374812.6186385946</v>
      </c>
      <c r="FG25" s="23">
        <v>897912</v>
      </c>
      <c r="FH25" s="88">
        <v>3102531.7256</v>
      </c>
      <c r="FI25" s="27">
        <v>130.64322217466503</v>
      </c>
    </row>
    <row r="26" spans="1:165" s="11" customFormat="1" ht="35.1" customHeight="1" thickBot="1" x14ac:dyDescent="0.2">
      <c r="A26" s="23">
        <v>14</v>
      </c>
      <c r="B26" s="25" t="s">
        <v>52</v>
      </c>
      <c r="C26" s="23">
        <v>7837</v>
      </c>
      <c r="D26" s="67">
        <v>22561.234699999997</v>
      </c>
      <c r="E26" s="23">
        <v>0</v>
      </c>
      <c r="F26" s="67">
        <v>0</v>
      </c>
      <c r="G26" s="26">
        <v>0</v>
      </c>
      <c r="H26" s="23">
        <v>2540</v>
      </c>
      <c r="I26" s="67">
        <v>5702.6674000000003</v>
      </c>
      <c r="J26" s="23">
        <v>4214</v>
      </c>
      <c r="K26" s="67">
        <v>9889.1591000000008</v>
      </c>
      <c r="L26" s="26">
        <v>173.4128681606085</v>
      </c>
      <c r="M26" s="23">
        <v>1699</v>
      </c>
      <c r="N26" s="67">
        <v>3036.9636</v>
      </c>
      <c r="O26" s="23">
        <v>4105</v>
      </c>
      <c r="P26" s="67">
        <v>9078.515400000002</v>
      </c>
      <c r="Q26" s="26">
        <v>298.93395495421817</v>
      </c>
      <c r="R26" s="23">
        <v>14</v>
      </c>
      <c r="S26" s="25" t="s">
        <v>52</v>
      </c>
      <c r="T26" s="23">
        <v>892</v>
      </c>
      <c r="U26" s="67">
        <v>740.51728815983108</v>
      </c>
      <c r="V26" s="23">
        <v>0</v>
      </c>
      <c r="W26" s="67">
        <v>0</v>
      </c>
      <c r="X26" s="26">
        <v>0</v>
      </c>
      <c r="Y26" s="23">
        <v>642</v>
      </c>
      <c r="Z26" s="67">
        <v>3375.3022999999998</v>
      </c>
      <c r="AA26" s="23">
        <v>23</v>
      </c>
      <c r="AB26" s="67">
        <v>2865.9</v>
      </c>
      <c r="AC26" s="26">
        <v>84.907950318998104</v>
      </c>
      <c r="AD26" s="23">
        <v>32</v>
      </c>
      <c r="AE26" s="67">
        <v>175.58326</v>
      </c>
      <c r="AF26" s="23">
        <v>0</v>
      </c>
      <c r="AG26" s="24">
        <v>0</v>
      </c>
      <c r="AH26" s="26">
        <v>0</v>
      </c>
      <c r="AI26" s="23">
        <v>14</v>
      </c>
      <c r="AJ26" s="25" t="s">
        <v>52</v>
      </c>
      <c r="AK26" s="23">
        <f t="shared" si="5"/>
        <v>11911</v>
      </c>
      <c r="AL26" s="67">
        <v>32379.721688159829</v>
      </c>
      <c r="AM26" s="23">
        <v>4237</v>
      </c>
      <c r="AN26" s="67">
        <v>12755.059099999999</v>
      </c>
      <c r="AO26" s="26">
        <v>39.392120855270022</v>
      </c>
      <c r="AP26" s="23">
        <v>51349</v>
      </c>
      <c r="AQ26" s="67">
        <v>18824.084418764669</v>
      </c>
      <c r="AR26" s="23">
        <v>1673</v>
      </c>
      <c r="AS26" s="67">
        <v>2954.0615999999995</v>
      </c>
      <c r="AT26" s="26">
        <v>15.692989546175548</v>
      </c>
      <c r="AU26" s="23">
        <v>1777</v>
      </c>
      <c r="AV26" s="67">
        <v>12629.0324</v>
      </c>
      <c r="AW26" s="23">
        <v>404</v>
      </c>
      <c r="AX26" s="67">
        <v>20675.930899999999</v>
      </c>
      <c r="AY26" s="26">
        <v>163.71745867086381</v>
      </c>
      <c r="AZ26" s="23">
        <v>14</v>
      </c>
      <c r="BA26" s="25" t="s">
        <v>52</v>
      </c>
      <c r="BB26" s="52">
        <v>241</v>
      </c>
      <c r="BC26" s="78">
        <v>6686.6197999999995</v>
      </c>
      <c r="BD26" s="52">
        <v>271</v>
      </c>
      <c r="BE26" s="78">
        <v>35652.748899999999</v>
      </c>
      <c r="BF26" s="54">
        <v>533.19539567660183</v>
      </c>
      <c r="BG26" s="52">
        <v>111</v>
      </c>
      <c r="BH26" s="78">
        <v>5123.7802000000001</v>
      </c>
      <c r="BI26" s="52">
        <v>22</v>
      </c>
      <c r="BJ26" s="78">
        <v>2323.5023000000001</v>
      </c>
      <c r="BK26" s="54">
        <v>45.347423373079124</v>
      </c>
      <c r="BL26" s="52">
        <v>244</v>
      </c>
      <c r="BM26" s="78">
        <v>1583.4694999999999</v>
      </c>
      <c r="BN26" s="52">
        <v>0</v>
      </c>
      <c r="BO26" s="78">
        <v>0</v>
      </c>
      <c r="BP26" s="54">
        <v>0</v>
      </c>
      <c r="BQ26" s="52">
        <v>46</v>
      </c>
      <c r="BR26" s="78">
        <v>367.06899999999996</v>
      </c>
      <c r="BS26" s="52">
        <v>0</v>
      </c>
      <c r="BT26" s="53">
        <v>0</v>
      </c>
      <c r="BU26" s="54">
        <v>0</v>
      </c>
      <c r="BV26" s="23">
        <v>14</v>
      </c>
      <c r="BW26" s="25" t="s">
        <v>52</v>
      </c>
      <c r="BX26" s="23">
        <f t="shared" si="6"/>
        <v>2373</v>
      </c>
      <c r="BY26" s="67">
        <v>26022.901900000001</v>
      </c>
      <c r="BZ26" s="23">
        <v>697</v>
      </c>
      <c r="CA26" s="67">
        <v>58652.182099999998</v>
      </c>
      <c r="CB26" s="26">
        <v>225.38678555292097</v>
      </c>
      <c r="CC26" s="23">
        <v>243</v>
      </c>
      <c r="CD26" s="67">
        <v>2939.7939999999999</v>
      </c>
      <c r="CE26" s="23">
        <v>0</v>
      </c>
      <c r="CF26" s="67">
        <v>0</v>
      </c>
      <c r="CG26" s="26">
        <v>0</v>
      </c>
      <c r="CH26" s="23">
        <v>1102</v>
      </c>
      <c r="CI26" s="67">
        <v>10273.327450000001</v>
      </c>
      <c r="CJ26" s="23">
        <v>43</v>
      </c>
      <c r="CK26" s="67">
        <v>408.50490000000008</v>
      </c>
      <c r="CL26" s="26">
        <v>3.9763640552506683</v>
      </c>
      <c r="CM26" s="23">
        <v>14</v>
      </c>
      <c r="CN26" s="25" t="s">
        <v>52</v>
      </c>
      <c r="CO26" s="23">
        <v>3035</v>
      </c>
      <c r="CP26" s="67">
        <v>29793.873845000002</v>
      </c>
      <c r="CQ26" s="23">
        <v>16</v>
      </c>
      <c r="CR26" s="67">
        <v>321.7364</v>
      </c>
      <c r="CS26" s="26">
        <v>1.0798743448864865</v>
      </c>
      <c r="CT26" s="23">
        <v>443</v>
      </c>
      <c r="CU26" s="67">
        <v>2143.6944050000002</v>
      </c>
      <c r="CV26" s="23">
        <v>0</v>
      </c>
      <c r="CW26" s="67">
        <v>0</v>
      </c>
      <c r="CX26" s="26">
        <v>0</v>
      </c>
      <c r="CY26" s="23">
        <v>256</v>
      </c>
      <c r="CZ26" s="67">
        <v>148.13648275</v>
      </c>
      <c r="DA26" s="23">
        <v>0</v>
      </c>
      <c r="DB26" s="67">
        <v>0</v>
      </c>
      <c r="DC26" s="26">
        <v>0</v>
      </c>
      <c r="DD26" s="23">
        <v>14</v>
      </c>
      <c r="DE26" s="25" t="s">
        <v>52</v>
      </c>
      <c r="DF26" s="23">
        <v>3204</v>
      </c>
      <c r="DG26" s="67">
        <v>8440.2048143749998</v>
      </c>
      <c r="DH26" s="23">
        <v>0</v>
      </c>
      <c r="DI26" s="67">
        <v>0</v>
      </c>
      <c r="DJ26" s="26">
        <v>0</v>
      </c>
      <c r="DK26" s="23">
        <v>72</v>
      </c>
      <c r="DL26" s="67">
        <v>408.07102196875002</v>
      </c>
      <c r="DM26" s="23">
        <v>0</v>
      </c>
      <c r="DN26" s="67">
        <v>0</v>
      </c>
      <c r="DO26" s="26">
        <v>0</v>
      </c>
      <c r="DP26" s="23">
        <f t="shared" si="2"/>
        <v>22567</v>
      </c>
      <c r="DQ26" s="67">
        <v>112141.65458528484</v>
      </c>
      <c r="DR26" s="23">
        <v>4993</v>
      </c>
      <c r="DS26" s="67">
        <v>72137.482500000013</v>
      </c>
      <c r="DT26" s="26">
        <v>64.3271073240129</v>
      </c>
      <c r="DU26" s="23">
        <v>14</v>
      </c>
      <c r="DV26" s="25" t="s">
        <v>52</v>
      </c>
      <c r="DW26" s="23">
        <v>0</v>
      </c>
      <c r="DX26" s="67">
        <v>0</v>
      </c>
      <c r="DY26" s="23">
        <v>0</v>
      </c>
      <c r="DZ26" s="67">
        <v>0</v>
      </c>
      <c r="EA26" s="26" t="s">
        <v>61</v>
      </c>
      <c r="EB26" s="23">
        <v>45</v>
      </c>
      <c r="EC26" s="67">
        <v>855.26549999999997</v>
      </c>
      <c r="ED26" s="23">
        <v>22</v>
      </c>
      <c r="EE26" s="67">
        <v>575.31470000000002</v>
      </c>
      <c r="EF26" s="26">
        <v>67.267380713942046</v>
      </c>
      <c r="EG26" s="23">
        <v>92</v>
      </c>
      <c r="EH26" s="67">
        <v>2587.6576540000001</v>
      </c>
      <c r="EI26" s="23">
        <v>138</v>
      </c>
      <c r="EJ26" s="67">
        <v>6348.128099999999</v>
      </c>
      <c r="EK26" s="26">
        <v>245.32333673223988</v>
      </c>
      <c r="EL26" s="23">
        <v>14</v>
      </c>
      <c r="EM26" s="25" t="s">
        <v>52</v>
      </c>
      <c r="EN26" s="23">
        <v>2672</v>
      </c>
      <c r="EO26" s="88">
        <v>12745.8655375</v>
      </c>
      <c r="EP26" s="23">
        <v>3117</v>
      </c>
      <c r="EQ26" s="88">
        <v>16149.3878</v>
      </c>
      <c r="ER26" s="26">
        <v>126.70295126279494</v>
      </c>
      <c r="ES26" s="23">
        <v>3077</v>
      </c>
      <c r="ET26" s="88">
        <v>10364.123300000001</v>
      </c>
      <c r="EU26" s="23">
        <v>69869</v>
      </c>
      <c r="EV26" s="88">
        <v>99991.080599999972</v>
      </c>
      <c r="EW26" s="27">
        <v>964.78088600123044</v>
      </c>
      <c r="EX26" s="23">
        <v>14</v>
      </c>
      <c r="EY26" s="25" t="s">
        <v>52</v>
      </c>
      <c r="EZ26" s="23">
        <f t="shared" si="3"/>
        <v>5886</v>
      </c>
      <c r="FA26" s="88">
        <v>26552.911991499997</v>
      </c>
      <c r="FB26" s="23">
        <v>73146</v>
      </c>
      <c r="FC26" s="88">
        <v>123063.91120000002</v>
      </c>
      <c r="FD26" s="26">
        <v>463.46672349682285</v>
      </c>
      <c r="FE26" s="23">
        <f t="shared" si="4"/>
        <v>28453</v>
      </c>
      <c r="FF26" s="60">
        <v>138694.56657678483</v>
      </c>
      <c r="FG26" s="23">
        <v>78139</v>
      </c>
      <c r="FH26" s="88">
        <v>195201.39369999999</v>
      </c>
      <c r="FI26" s="27">
        <v>140.74191838793595</v>
      </c>
    </row>
    <row r="27" spans="1:165" s="11" customFormat="1" ht="35.1" customHeight="1" thickBot="1" x14ac:dyDescent="0.2">
      <c r="A27" s="23">
        <v>15</v>
      </c>
      <c r="B27" s="25" t="s">
        <v>53</v>
      </c>
      <c r="C27" s="23">
        <v>19088</v>
      </c>
      <c r="D27" s="67">
        <v>59248.717419321787</v>
      </c>
      <c r="E27" s="23">
        <v>1909</v>
      </c>
      <c r="F27" s="67">
        <v>5493.8245999999981</v>
      </c>
      <c r="G27" s="26">
        <v>9.2724785266126108</v>
      </c>
      <c r="H27" s="23">
        <v>6476</v>
      </c>
      <c r="I27" s="67">
        <v>20152.568625730764</v>
      </c>
      <c r="J27" s="23">
        <v>2002</v>
      </c>
      <c r="K27" s="67">
        <v>6547.5798999999997</v>
      </c>
      <c r="L27" s="26">
        <v>32.490051375585253</v>
      </c>
      <c r="M27" s="23">
        <v>6514</v>
      </c>
      <c r="N27" s="67">
        <v>11178.799468283954</v>
      </c>
      <c r="O27" s="23">
        <v>3911</v>
      </c>
      <c r="P27" s="67">
        <v>12041.404100000002</v>
      </c>
      <c r="Q27" s="26">
        <v>107.71643354157479</v>
      </c>
      <c r="R27" s="23">
        <v>15</v>
      </c>
      <c r="S27" s="25" t="s">
        <v>53</v>
      </c>
      <c r="T27" s="23">
        <v>1571</v>
      </c>
      <c r="U27" s="67">
        <v>2628.7412978723401</v>
      </c>
      <c r="V27" s="23">
        <v>19</v>
      </c>
      <c r="W27" s="67">
        <v>4943.0851000000002</v>
      </c>
      <c r="X27" s="26">
        <v>188.03999861077438</v>
      </c>
      <c r="Y27" s="23">
        <v>1392</v>
      </c>
      <c r="Z27" s="67">
        <v>7132.2775788102472</v>
      </c>
      <c r="AA27" s="23">
        <v>121</v>
      </c>
      <c r="AB27" s="67">
        <v>19437.9022</v>
      </c>
      <c r="AC27" s="26">
        <v>272.53429195954658</v>
      </c>
      <c r="AD27" s="23">
        <v>91</v>
      </c>
      <c r="AE27" s="67">
        <v>522.63400000000001</v>
      </c>
      <c r="AF27" s="23">
        <v>0</v>
      </c>
      <c r="AG27" s="24">
        <v>0</v>
      </c>
      <c r="AH27" s="26">
        <v>0</v>
      </c>
      <c r="AI27" s="23">
        <v>15</v>
      </c>
      <c r="AJ27" s="25" t="s">
        <v>53</v>
      </c>
      <c r="AK27" s="23">
        <f t="shared" si="5"/>
        <v>28527</v>
      </c>
      <c r="AL27" s="67">
        <v>89162.304921735151</v>
      </c>
      <c r="AM27" s="23">
        <v>4051</v>
      </c>
      <c r="AN27" s="67">
        <v>36422.391799999998</v>
      </c>
      <c r="AO27" s="26">
        <v>40.849540433001174</v>
      </c>
      <c r="AP27" s="23">
        <v>20691</v>
      </c>
      <c r="AQ27" s="67">
        <v>46382.075006979925</v>
      </c>
      <c r="AR27" s="23">
        <v>3385</v>
      </c>
      <c r="AS27" s="67">
        <v>9672.7222999999994</v>
      </c>
      <c r="AT27" s="26">
        <v>20.854440640148969</v>
      </c>
      <c r="AU27" s="23">
        <v>3224</v>
      </c>
      <c r="AV27" s="67">
        <v>23800.076197872339</v>
      </c>
      <c r="AW27" s="23">
        <v>1686</v>
      </c>
      <c r="AX27" s="67">
        <v>89358.569599999988</v>
      </c>
      <c r="AY27" s="26">
        <v>375.45497273655116</v>
      </c>
      <c r="AZ27" s="23">
        <v>15</v>
      </c>
      <c r="BA27" s="25" t="s">
        <v>53</v>
      </c>
      <c r="BB27" s="52">
        <v>857</v>
      </c>
      <c r="BC27" s="78">
        <v>24351.783380425532</v>
      </c>
      <c r="BD27" s="52">
        <v>1051</v>
      </c>
      <c r="BE27" s="78">
        <v>86599.011200000008</v>
      </c>
      <c r="BF27" s="54">
        <v>355.61671129848372</v>
      </c>
      <c r="BG27" s="52">
        <v>186</v>
      </c>
      <c r="BH27" s="78">
        <v>10440.544751489362</v>
      </c>
      <c r="BI27" s="52">
        <v>403</v>
      </c>
      <c r="BJ27" s="78">
        <v>78829.53850000001</v>
      </c>
      <c r="BK27" s="54">
        <v>755.03281079998089</v>
      </c>
      <c r="BL27" s="52">
        <v>537</v>
      </c>
      <c r="BM27" s="78">
        <v>2760.2383999999997</v>
      </c>
      <c r="BN27" s="52">
        <v>0</v>
      </c>
      <c r="BO27" s="78">
        <v>0</v>
      </c>
      <c r="BP27" s="54">
        <v>0</v>
      </c>
      <c r="BQ27" s="52">
        <v>103</v>
      </c>
      <c r="BR27" s="78">
        <v>499.83</v>
      </c>
      <c r="BS27" s="52">
        <v>0</v>
      </c>
      <c r="BT27" s="53">
        <v>0</v>
      </c>
      <c r="BU27" s="54">
        <v>0</v>
      </c>
      <c r="BV27" s="23">
        <v>15</v>
      </c>
      <c r="BW27" s="25" t="s">
        <v>53</v>
      </c>
      <c r="BX27" s="23">
        <f t="shared" si="6"/>
        <v>4804</v>
      </c>
      <c r="BY27" s="67">
        <v>61352.642729787243</v>
      </c>
      <c r="BZ27" s="23">
        <v>3140</v>
      </c>
      <c r="CA27" s="67">
        <v>254787.11930000002</v>
      </c>
      <c r="CB27" s="26">
        <v>415.28303910582594</v>
      </c>
      <c r="CC27" s="23">
        <v>13</v>
      </c>
      <c r="CD27" s="67">
        <v>1136.8630000000001</v>
      </c>
      <c r="CE27" s="23">
        <v>0</v>
      </c>
      <c r="CF27" s="67">
        <v>0</v>
      </c>
      <c r="CG27" s="26">
        <v>0</v>
      </c>
      <c r="CH27" s="23">
        <v>660</v>
      </c>
      <c r="CI27" s="67">
        <v>3755.3676254525244</v>
      </c>
      <c r="CJ27" s="23">
        <v>1</v>
      </c>
      <c r="CK27" s="67">
        <v>2.5991000000000004</v>
      </c>
      <c r="CL27" s="26">
        <v>6.9210268054297544E-2</v>
      </c>
      <c r="CM27" s="23">
        <v>15</v>
      </c>
      <c r="CN27" s="25" t="s">
        <v>53</v>
      </c>
      <c r="CO27" s="23">
        <v>1314</v>
      </c>
      <c r="CP27" s="67">
        <v>12818.102018152296</v>
      </c>
      <c r="CQ27" s="23">
        <v>2118</v>
      </c>
      <c r="CR27" s="67">
        <v>2188.6806999999999</v>
      </c>
      <c r="CS27" s="26">
        <v>17.074920272131632</v>
      </c>
      <c r="CT27" s="23">
        <v>306</v>
      </c>
      <c r="CU27" s="67">
        <v>1077.412405</v>
      </c>
      <c r="CV27" s="23">
        <v>0</v>
      </c>
      <c r="CW27" s="67">
        <v>0</v>
      </c>
      <c r="CX27" s="26">
        <v>0</v>
      </c>
      <c r="CY27" s="23">
        <v>373</v>
      </c>
      <c r="CZ27" s="67">
        <v>293.99886572872344</v>
      </c>
      <c r="DA27" s="23">
        <v>0</v>
      </c>
      <c r="DB27" s="67">
        <v>0</v>
      </c>
      <c r="DC27" s="26">
        <v>0</v>
      </c>
      <c r="DD27" s="23">
        <v>15</v>
      </c>
      <c r="DE27" s="25" t="s">
        <v>53</v>
      </c>
      <c r="DF27" s="23">
        <v>3806</v>
      </c>
      <c r="DG27" s="67">
        <v>3401.306493916406</v>
      </c>
      <c r="DH27" s="23">
        <v>0</v>
      </c>
      <c r="DI27" s="67">
        <v>0</v>
      </c>
      <c r="DJ27" s="26">
        <v>0</v>
      </c>
      <c r="DK27" s="23">
        <v>86</v>
      </c>
      <c r="DL27" s="67">
        <v>799.18499999999995</v>
      </c>
      <c r="DM27" s="23">
        <v>0</v>
      </c>
      <c r="DN27" s="67">
        <v>0</v>
      </c>
      <c r="DO27" s="26">
        <v>0</v>
      </c>
      <c r="DP27" s="23">
        <f t="shared" si="2"/>
        <v>39803</v>
      </c>
      <c r="DQ27" s="67">
        <v>172997.9980597723</v>
      </c>
      <c r="DR27" s="23">
        <v>9310</v>
      </c>
      <c r="DS27" s="67">
        <v>293400.79090000002</v>
      </c>
      <c r="DT27" s="26">
        <v>169.59779546040036</v>
      </c>
      <c r="DU27" s="23">
        <v>15</v>
      </c>
      <c r="DV27" s="25" t="s">
        <v>53</v>
      </c>
      <c r="DW27" s="23">
        <v>0</v>
      </c>
      <c r="DX27" s="67">
        <v>0</v>
      </c>
      <c r="DY27" s="23">
        <v>185</v>
      </c>
      <c r="DZ27" s="67">
        <v>1813.4479999999994</v>
      </c>
      <c r="EA27" s="26" t="s">
        <v>61</v>
      </c>
      <c r="EB27" s="23">
        <v>130</v>
      </c>
      <c r="EC27" s="67">
        <v>2274.3135283687943</v>
      </c>
      <c r="ED27" s="23">
        <v>0</v>
      </c>
      <c r="EE27" s="67">
        <v>0</v>
      </c>
      <c r="EF27" s="26">
        <v>0</v>
      </c>
      <c r="EG27" s="23">
        <v>263</v>
      </c>
      <c r="EH27" s="67">
        <v>7288.3150738178228</v>
      </c>
      <c r="EI27" s="23">
        <v>126</v>
      </c>
      <c r="EJ27" s="67">
        <v>3612.8251</v>
      </c>
      <c r="EK27" s="26">
        <v>49.570100406039408</v>
      </c>
      <c r="EL27" s="23">
        <v>15</v>
      </c>
      <c r="EM27" s="25" t="s">
        <v>53</v>
      </c>
      <c r="EN27" s="23">
        <v>7312</v>
      </c>
      <c r="EO27" s="88">
        <v>27398.808482251257</v>
      </c>
      <c r="EP27" s="23">
        <v>3165</v>
      </c>
      <c r="EQ27" s="88">
        <v>12784.0609</v>
      </c>
      <c r="ER27" s="26">
        <v>46.659185592984528</v>
      </c>
      <c r="ES27" s="23">
        <v>18505</v>
      </c>
      <c r="ET27" s="88">
        <v>21569.569107936168</v>
      </c>
      <c r="EU27" s="23">
        <v>19299</v>
      </c>
      <c r="EV27" s="88">
        <v>175236.35190000001</v>
      </c>
      <c r="EW27" s="27">
        <v>812.42398039154477</v>
      </c>
      <c r="EX27" s="23">
        <v>15</v>
      </c>
      <c r="EY27" s="25" t="s">
        <v>53</v>
      </c>
      <c r="EZ27" s="23">
        <f t="shared" si="3"/>
        <v>26210</v>
      </c>
      <c r="FA27" s="88">
        <v>58531.006192374043</v>
      </c>
      <c r="FB27" s="23">
        <v>22775</v>
      </c>
      <c r="FC27" s="88">
        <v>193446.68590000001</v>
      </c>
      <c r="FD27" s="26">
        <v>330.50292227028899</v>
      </c>
      <c r="FE27" s="23">
        <f t="shared" si="4"/>
        <v>66013</v>
      </c>
      <c r="FF27" s="60">
        <v>231529.00425214638</v>
      </c>
      <c r="FG27" s="23">
        <v>32085</v>
      </c>
      <c r="FH27" s="88">
        <v>486847.4768</v>
      </c>
      <c r="FI27" s="27">
        <v>210.27494087513952</v>
      </c>
    </row>
    <row r="28" spans="1:165" s="11" customFormat="1" ht="35.1" customHeight="1" thickBot="1" x14ac:dyDescent="0.2">
      <c r="A28" s="23">
        <v>16</v>
      </c>
      <c r="B28" s="25" t="s">
        <v>54</v>
      </c>
      <c r="C28" s="23">
        <v>2303</v>
      </c>
      <c r="D28" s="67">
        <v>707.12399999999991</v>
      </c>
      <c r="E28" s="23">
        <v>208</v>
      </c>
      <c r="F28" s="67">
        <v>527.60289999999998</v>
      </c>
      <c r="G28" s="26">
        <v>74.61250077779853</v>
      </c>
      <c r="H28" s="23">
        <v>952</v>
      </c>
      <c r="I28" s="67">
        <v>122.45200000000001</v>
      </c>
      <c r="J28" s="23">
        <v>0</v>
      </c>
      <c r="K28" s="67">
        <v>0</v>
      </c>
      <c r="L28" s="26">
        <v>0</v>
      </c>
      <c r="M28" s="23">
        <v>396</v>
      </c>
      <c r="N28" s="67">
        <v>133.19899999999998</v>
      </c>
      <c r="O28" s="23">
        <v>0</v>
      </c>
      <c r="P28" s="67">
        <v>0</v>
      </c>
      <c r="Q28" s="26">
        <v>0</v>
      </c>
      <c r="R28" s="23">
        <v>16</v>
      </c>
      <c r="S28" s="25" t="s">
        <v>54</v>
      </c>
      <c r="T28" s="23">
        <v>36</v>
      </c>
      <c r="U28" s="67">
        <v>18.326000000000001</v>
      </c>
      <c r="V28" s="23">
        <v>0</v>
      </c>
      <c r="W28" s="67">
        <v>0</v>
      </c>
      <c r="X28" s="26">
        <v>0</v>
      </c>
      <c r="Y28" s="23">
        <v>39</v>
      </c>
      <c r="Z28" s="67">
        <v>195.49200000000002</v>
      </c>
      <c r="AA28" s="23">
        <v>0</v>
      </c>
      <c r="AB28" s="67">
        <v>0</v>
      </c>
      <c r="AC28" s="26">
        <v>0</v>
      </c>
      <c r="AD28" s="23">
        <v>1</v>
      </c>
      <c r="AE28" s="67">
        <v>5.1150000000000002</v>
      </c>
      <c r="AF28" s="23">
        <v>0</v>
      </c>
      <c r="AG28" s="24">
        <v>0</v>
      </c>
      <c r="AH28" s="26">
        <v>0</v>
      </c>
      <c r="AI28" s="23">
        <v>16</v>
      </c>
      <c r="AJ28" s="25" t="s">
        <v>54</v>
      </c>
      <c r="AK28" s="23">
        <f t="shared" si="5"/>
        <v>3330</v>
      </c>
      <c r="AL28" s="67">
        <v>1043.394</v>
      </c>
      <c r="AM28" s="23">
        <v>208</v>
      </c>
      <c r="AN28" s="67">
        <v>527.60289999999998</v>
      </c>
      <c r="AO28" s="26">
        <v>50.566027790077385</v>
      </c>
      <c r="AP28" s="23">
        <v>2544</v>
      </c>
      <c r="AQ28" s="67">
        <v>566.30200000000002</v>
      </c>
      <c r="AR28" s="23">
        <v>148</v>
      </c>
      <c r="AS28" s="67">
        <v>186.43029999999999</v>
      </c>
      <c r="AT28" s="26">
        <v>32.920650112484147</v>
      </c>
      <c r="AU28" s="23">
        <v>43</v>
      </c>
      <c r="AV28" s="67">
        <v>400.97199999999998</v>
      </c>
      <c r="AW28" s="23">
        <v>4</v>
      </c>
      <c r="AX28" s="67">
        <v>26.079000000000001</v>
      </c>
      <c r="AY28" s="26">
        <v>6.5039454126472673</v>
      </c>
      <c r="AZ28" s="23">
        <v>16</v>
      </c>
      <c r="BA28" s="25" t="s">
        <v>54</v>
      </c>
      <c r="BB28" s="52">
        <v>6</v>
      </c>
      <c r="BC28" s="78">
        <v>286.41800000000001</v>
      </c>
      <c r="BD28" s="52">
        <v>1</v>
      </c>
      <c r="BE28" s="78">
        <v>27.8</v>
      </c>
      <c r="BF28" s="54">
        <v>9.7060938907470895</v>
      </c>
      <c r="BG28" s="52">
        <v>2</v>
      </c>
      <c r="BH28" s="78">
        <v>114.554</v>
      </c>
      <c r="BI28" s="52">
        <v>0</v>
      </c>
      <c r="BJ28" s="78">
        <v>0</v>
      </c>
      <c r="BK28" s="54">
        <v>0</v>
      </c>
      <c r="BL28" s="52">
        <v>1</v>
      </c>
      <c r="BM28" s="78">
        <v>16.367999999999999</v>
      </c>
      <c r="BN28" s="52">
        <v>0</v>
      </c>
      <c r="BO28" s="78">
        <v>0</v>
      </c>
      <c r="BP28" s="54">
        <v>0</v>
      </c>
      <c r="BQ28" s="52">
        <v>0</v>
      </c>
      <c r="BR28" s="78">
        <v>16.291</v>
      </c>
      <c r="BS28" s="52">
        <v>0</v>
      </c>
      <c r="BT28" s="53">
        <v>0</v>
      </c>
      <c r="BU28" s="54">
        <v>0</v>
      </c>
      <c r="BV28" s="23">
        <v>16</v>
      </c>
      <c r="BW28" s="25" t="s">
        <v>54</v>
      </c>
      <c r="BX28" s="23">
        <f t="shared" si="6"/>
        <v>52</v>
      </c>
      <c r="BY28" s="67">
        <v>818.31200000000001</v>
      </c>
      <c r="BZ28" s="23">
        <v>5</v>
      </c>
      <c r="CA28" s="67">
        <v>53.878999999999998</v>
      </c>
      <c r="CB28" s="26">
        <v>6.5841634975412804</v>
      </c>
      <c r="CC28" s="23">
        <v>69</v>
      </c>
      <c r="CD28" s="67">
        <v>830.95100000000002</v>
      </c>
      <c r="CE28" s="23">
        <v>0</v>
      </c>
      <c r="CF28" s="67">
        <v>0</v>
      </c>
      <c r="CG28" s="26">
        <v>0</v>
      </c>
      <c r="CH28" s="23">
        <v>177</v>
      </c>
      <c r="CI28" s="67">
        <v>1973.9720000000002</v>
      </c>
      <c r="CJ28" s="23">
        <v>0</v>
      </c>
      <c r="CK28" s="67">
        <v>0</v>
      </c>
      <c r="CL28" s="26">
        <v>0</v>
      </c>
      <c r="CM28" s="23">
        <v>16</v>
      </c>
      <c r="CN28" s="25" t="s">
        <v>54</v>
      </c>
      <c r="CO28" s="23">
        <v>633</v>
      </c>
      <c r="CP28" s="67">
        <v>7246.9540000000006</v>
      </c>
      <c r="CQ28" s="23">
        <v>0</v>
      </c>
      <c r="CR28" s="67">
        <v>0</v>
      </c>
      <c r="CS28" s="26">
        <v>0</v>
      </c>
      <c r="CT28" s="23">
        <v>40</v>
      </c>
      <c r="CU28" s="67">
        <v>223.245</v>
      </c>
      <c r="CV28" s="23">
        <v>0</v>
      </c>
      <c r="CW28" s="67">
        <v>0</v>
      </c>
      <c r="CX28" s="26">
        <v>0</v>
      </c>
      <c r="CY28" s="23">
        <v>17</v>
      </c>
      <c r="CZ28" s="67">
        <v>16.125999999999998</v>
      </c>
      <c r="DA28" s="23">
        <v>0</v>
      </c>
      <c r="DB28" s="67">
        <v>0</v>
      </c>
      <c r="DC28" s="26">
        <v>0</v>
      </c>
      <c r="DD28" s="23">
        <v>16</v>
      </c>
      <c r="DE28" s="25" t="s">
        <v>54</v>
      </c>
      <c r="DF28" s="23">
        <v>88</v>
      </c>
      <c r="DG28" s="67">
        <v>54.725000000000001</v>
      </c>
      <c r="DH28" s="23">
        <v>0</v>
      </c>
      <c r="DI28" s="67">
        <v>0</v>
      </c>
      <c r="DJ28" s="26">
        <v>0</v>
      </c>
      <c r="DK28" s="23">
        <v>2</v>
      </c>
      <c r="DL28" s="67">
        <v>0.85799999999999998</v>
      </c>
      <c r="DM28" s="23">
        <v>0</v>
      </c>
      <c r="DN28" s="67">
        <v>0</v>
      </c>
      <c r="DO28" s="26">
        <v>0</v>
      </c>
      <c r="DP28" s="23">
        <f t="shared" si="2"/>
        <v>4406</v>
      </c>
      <c r="DQ28" s="67">
        <v>12207.679000000002</v>
      </c>
      <c r="DR28" s="23">
        <v>213</v>
      </c>
      <c r="DS28" s="67">
        <v>581.4819</v>
      </c>
      <c r="DT28" s="26">
        <v>4.7632469693870547</v>
      </c>
      <c r="DU28" s="23">
        <v>16</v>
      </c>
      <c r="DV28" s="25" t="s">
        <v>54</v>
      </c>
      <c r="DW28" s="23">
        <v>0</v>
      </c>
      <c r="DX28" s="67">
        <v>0</v>
      </c>
      <c r="DY28" s="23">
        <v>0</v>
      </c>
      <c r="DZ28" s="67">
        <v>0</v>
      </c>
      <c r="EA28" s="26" t="s">
        <v>61</v>
      </c>
      <c r="EB28" s="23">
        <v>2</v>
      </c>
      <c r="EC28" s="67">
        <v>8.4480000000000004</v>
      </c>
      <c r="ED28" s="23">
        <v>0</v>
      </c>
      <c r="EE28" s="67">
        <v>0</v>
      </c>
      <c r="EF28" s="26">
        <v>0</v>
      </c>
      <c r="EG28" s="23">
        <v>1</v>
      </c>
      <c r="EH28" s="67">
        <v>67.683000000000007</v>
      </c>
      <c r="EI28" s="23">
        <v>0</v>
      </c>
      <c r="EJ28" s="67">
        <v>0</v>
      </c>
      <c r="EK28" s="26">
        <v>0</v>
      </c>
      <c r="EL28" s="23">
        <v>16</v>
      </c>
      <c r="EM28" s="25" t="s">
        <v>54</v>
      </c>
      <c r="EN28" s="23">
        <v>134</v>
      </c>
      <c r="EO28" s="88">
        <v>461.13099999999997</v>
      </c>
      <c r="EP28" s="23">
        <v>5</v>
      </c>
      <c r="EQ28" s="88">
        <v>11.46</v>
      </c>
      <c r="ER28" s="26">
        <v>2.4851940121136948</v>
      </c>
      <c r="ES28" s="23">
        <v>260</v>
      </c>
      <c r="ET28" s="88">
        <v>346.90699999999998</v>
      </c>
      <c r="EU28" s="23">
        <v>99</v>
      </c>
      <c r="EV28" s="88">
        <v>933.75380000000007</v>
      </c>
      <c r="EW28" s="27">
        <v>269.16545356536483</v>
      </c>
      <c r="EX28" s="23">
        <v>16</v>
      </c>
      <c r="EY28" s="25" t="s">
        <v>54</v>
      </c>
      <c r="EZ28" s="23">
        <f t="shared" si="3"/>
        <v>397</v>
      </c>
      <c r="FA28" s="88">
        <v>884.16899999999998</v>
      </c>
      <c r="FB28" s="23">
        <v>104</v>
      </c>
      <c r="FC28" s="88">
        <v>945.21379999999999</v>
      </c>
      <c r="FD28" s="26">
        <v>106.90420044131834</v>
      </c>
      <c r="FE28" s="23">
        <f t="shared" si="4"/>
        <v>4803</v>
      </c>
      <c r="FF28" s="60">
        <v>13091.848</v>
      </c>
      <c r="FG28" s="23">
        <v>317</v>
      </c>
      <c r="FH28" s="88">
        <v>1526.6957</v>
      </c>
      <c r="FI28" s="27">
        <v>11.661422436313041</v>
      </c>
    </row>
    <row r="29" spans="1:165" s="11" customFormat="1" ht="35.1" customHeight="1" thickBot="1" x14ac:dyDescent="0.2">
      <c r="A29" s="23">
        <v>17</v>
      </c>
      <c r="B29" s="25" t="s">
        <v>55</v>
      </c>
      <c r="C29" s="23">
        <v>6507</v>
      </c>
      <c r="D29" s="67">
        <v>15207.317442553191</v>
      </c>
      <c r="E29" s="23">
        <v>505</v>
      </c>
      <c r="F29" s="67">
        <v>2418.4987000000001</v>
      </c>
      <c r="G29" s="26">
        <v>15.903519533514471</v>
      </c>
      <c r="H29" s="23">
        <v>1630</v>
      </c>
      <c r="I29" s="67">
        <v>3886.6022257307613</v>
      </c>
      <c r="J29" s="23">
        <v>870</v>
      </c>
      <c r="K29" s="67">
        <v>4936.0793999999996</v>
      </c>
      <c r="L29" s="26">
        <v>127.00243331620887</v>
      </c>
      <c r="M29" s="23">
        <v>1828</v>
      </c>
      <c r="N29" s="67">
        <v>2548.9911682839529</v>
      </c>
      <c r="O29" s="23">
        <v>49</v>
      </c>
      <c r="P29" s="67">
        <v>24.453699999999998</v>
      </c>
      <c r="Q29" s="26">
        <v>0.95934816504142162</v>
      </c>
      <c r="R29" s="23">
        <v>17</v>
      </c>
      <c r="S29" s="25" t="s">
        <v>55</v>
      </c>
      <c r="T29" s="23">
        <v>599</v>
      </c>
      <c r="U29" s="67">
        <v>873.11779787234047</v>
      </c>
      <c r="V29" s="23">
        <v>0</v>
      </c>
      <c r="W29" s="67">
        <v>0</v>
      </c>
      <c r="X29" s="26">
        <v>0</v>
      </c>
      <c r="Y29" s="23">
        <v>509</v>
      </c>
      <c r="Z29" s="67">
        <v>1903.6400788102476</v>
      </c>
      <c r="AA29" s="23">
        <v>13</v>
      </c>
      <c r="AB29" s="67">
        <v>7223.6983</v>
      </c>
      <c r="AC29" s="26">
        <v>379.46765149611292</v>
      </c>
      <c r="AD29" s="23">
        <v>28</v>
      </c>
      <c r="AE29" s="67">
        <v>68.48899999999999</v>
      </c>
      <c r="AF29" s="23">
        <v>0</v>
      </c>
      <c r="AG29" s="24">
        <v>0</v>
      </c>
      <c r="AH29" s="26">
        <v>0</v>
      </c>
      <c r="AI29" s="23">
        <v>17</v>
      </c>
      <c r="AJ29" s="25" t="s">
        <v>55</v>
      </c>
      <c r="AK29" s="23">
        <f t="shared" si="5"/>
        <v>9245</v>
      </c>
      <c r="AL29" s="67">
        <v>21870.67754496654</v>
      </c>
      <c r="AM29" s="23">
        <v>1388</v>
      </c>
      <c r="AN29" s="67">
        <v>14578.276399999999</v>
      </c>
      <c r="AO29" s="26">
        <v>66.656720488090855</v>
      </c>
      <c r="AP29" s="23">
        <v>6415</v>
      </c>
      <c r="AQ29" s="67">
        <v>11304.222406979923</v>
      </c>
      <c r="AR29" s="23">
        <v>1162</v>
      </c>
      <c r="AS29" s="67">
        <v>5860.5272999999997</v>
      </c>
      <c r="AT29" s="26">
        <v>51.84370130917938</v>
      </c>
      <c r="AU29" s="23">
        <v>983</v>
      </c>
      <c r="AV29" s="67">
        <v>7060.3097978723399</v>
      </c>
      <c r="AW29" s="23">
        <v>103</v>
      </c>
      <c r="AX29" s="67">
        <v>8883.7838999999985</v>
      </c>
      <c r="AY29" s="26">
        <v>125.82711176040988</v>
      </c>
      <c r="AZ29" s="23">
        <v>17</v>
      </c>
      <c r="BA29" s="25" t="s">
        <v>55</v>
      </c>
      <c r="BB29" s="52">
        <v>161</v>
      </c>
      <c r="BC29" s="78">
        <v>4156.8154804255319</v>
      </c>
      <c r="BD29" s="52">
        <v>73</v>
      </c>
      <c r="BE29" s="78">
        <v>14208.869999999997</v>
      </c>
      <c r="BF29" s="54">
        <v>341.82104225962513</v>
      </c>
      <c r="BG29" s="52">
        <v>77</v>
      </c>
      <c r="BH29" s="78">
        <v>3172.5035114893622</v>
      </c>
      <c r="BI29" s="52">
        <v>37</v>
      </c>
      <c r="BJ29" s="78">
        <v>10100.626699999999</v>
      </c>
      <c r="BK29" s="54">
        <v>318.38031584268174</v>
      </c>
      <c r="BL29" s="52">
        <v>221</v>
      </c>
      <c r="BM29" s="78">
        <v>729.54349000000002</v>
      </c>
      <c r="BN29" s="52">
        <v>0</v>
      </c>
      <c r="BO29" s="78">
        <v>0</v>
      </c>
      <c r="BP29" s="54">
        <v>0</v>
      </c>
      <c r="BQ29" s="52">
        <v>32</v>
      </c>
      <c r="BR29" s="78">
        <v>162.59</v>
      </c>
      <c r="BS29" s="52">
        <v>0</v>
      </c>
      <c r="BT29" s="53">
        <v>0</v>
      </c>
      <c r="BU29" s="54">
        <v>0</v>
      </c>
      <c r="BV29" s="23">
        <v>17</v>
      </c>
      <c r="BW29" s="25" t="s">
        <v>55</v>
      </c>
      <c r="BX29" s="23">
        <f t="shared" si="6"/>
        <v>1442</v>
      </c>
      <c r="BY29" s="67">
        <v>15119.172279787233</v>
      </c>
      <c r="BZ29" s="23">
        <v>213</v>
      </c>
      <c r="CA29" s="67">
        <v>33193.280599999998</v>
      </c>
      <c r="CB29" s="26">
        <v>219.54429770190512</v>
      </c>
      <c r="CC29" s="23">
        <v>6</v>
      </c>
      <c r="CD29" s="67">
        <v>197.203</v>
      </c>
      <c r="CE29" s="23">
        <v>0</v>
      </c>
      <c r="CF29" s="67">
        <v>0</v>
      </c>
      <c r="CG29" s="26">
        <v>0</v>
      </c>
      <c r="CH29" s="23">
        <v>150</v>
      </c>
      <c r="CI29" s="67">
        <v>653.33442545252456</v>
      </c>
      <c r="CJ29" s="23">
        <v>3</v>
      </c>
      <c r="CK29" s="67">
        <v>36.97</v>
      </c>
      <c r="CL29" s="26">
        <v>5.6586640103027106</v>
      </c>
      <c r="CM29" s="23">
        <v>17</v>
      </c>
      <c r="CN29" s="25" t="s">
        <v>55</v>
      </c>
      <c r="CO29" s="23">
        <v>213</v>
      </c>
      <c r="CP29" s="67">
        <v>1601.6867331522953</v>
      </c>
      <c r="CQ29" s="23">
        <v>308</v>
      </c>
      <c r="CR29" s="67">
        <v>1050.8133</v>
      </c>
      <c r="CS29" s="26">
        <v>65.606668161125626</v>
      </c>
      <c r="CT29" s="23">
        <v>96</v>
      </c>
      <c r="CU29" s="67">
        <v>152.06440499999999</v>
      </c>
      <c r="CV29" s="23">
        <v>0</v>
      </c>
      <c r="CW29" s="67">
        <v>0</v>
      </c>
      <c r="CX29" s="26">
        <v>0</v>
      </c>
      <c r="CY29" s="23">
        <v>92</v>
      </c>
      <c r="CZ29" s="67">
        <v>35.9998657287234</v>
      </c>
      <c r="DA29" s="23">
        <v>0</v>
      </c>
      <c r="DB29" s="67">
        <v>0</v>
      </c>
      <c r="DC29" s="26">
        <v>0</v>
      </c>
      <c r="DD29" s="23">
        <v>17</v>
      </c>
      <c r="DE29" s="25" t="s">
        <v>55</v>
      </c>
      <c r="DF29" s="23">
        <v>2014</v>
      </c>
      <c r="DG29" s="67">
        <v>1024.3242879164061</v>
      </c>
      <c r="DH29" s="23">
        <v>20</v>
      </c>
      <c r="DI29" s="67">
        <v>15.485600000000002</v>
      </c>
      <c r="DJ29" s="26">
        <v>1.5117868611218328</v>
      </c>
      <c r="DK29" s="23">
        <v>19</v>
      </c>
      <c r="DL29" s="67">
        <v>191.655</v>
      </c>
      <c r="DM29" s="23">
        <v>0</v>
      </c>
      <c r="DN29" s="67">
        <v>0</v>
      </c>
      <c r="DO29" s="26">
        <v>0</v>
      </c>
      <c r="DP29" s="23">
        <f t="shared" si="2"/>
        <v>13258</v>
      </c>
      <c r="DQ29" s="67">
        <v>40654.462542003726</v>
      </c>
      <c r="DR29" s="23">
        <v>1932</v>
      </c>
      <c r="DS29" s="67">
        <v>48874.825900000011</v>
      </c>
      <c r="DT29" s="26">
        <v>120.22007633111149</v>
      </c>
      <c r="DU29" s="23">
        <v>17</v>
      </c>
      <c r="DV29" s="25" t="s">
        <v>55</v>
      </c>
      <c r="DW29" s="23">
        <v>0</v>
      </c>
      <c r="DX29" s="67">
        <v>0</v>
      </c>
      <c r="DY29" s="23">
        <v>0</v>
      </c>
      <c r="DZ29" s="67">
        <v>0</v>
      </c>
      <c r="EA29" s="26" t="s">
        <v>61</v>
      </c>
      <c r="EB29" s="23">
        <v>34</v>
      </c>
      <c r="EC29" s="67">
        <v>571.3115141843972</v>
      </c>
      <c r="ED29" s="23">
        <v>12</v>
      </c>
      <c r="EE29" s="67">
        <v>233.2364</v>
      </c>
      <c r="EF29" s="26">
        <v>40.824732953784007</v>
      </c>
      <c r="EG29" s="23">
        <v>64</v>
      </c>
      <c r="EH29" s="67">
        <v>1597.8245409089109</v>
      </c>
      <c r="EI29" s="23">
        <v>13</v>
      </c>
      <c r="EJ29" s="67">
        <v>363.44819999999999</v>
      </c>
      <c r="EK29" s="26">
        <v>22.746439968512135</v>
      </c>
      <c r="EL29" s="23">
        <v>17</v>
      </c>
      <c r="EM29" s="25" t="s">
        <v>55</v>
      </c>
      <c r="EN29" s="23">
        <v>1912</v>
      </c>
      <c r="EO29" s="88">
        <v>7574.2626498756263</v>
      </c>
      <c r="EP29" s="23">
        <v>501</v>
      </c>
      <c r="EQ29" s="88">
        <v>1712.2476000000001</v>
      </c>
      <c r="ER29" s="26">
        <v>22.606129192365891</v>
      </c>
      <c r="ES29" s="23">
        <v>2427</v>
      </c>
      <c r="ET29" s="88">
        <v>6375.0871904680853</v>
      </c>
      <c r="EU29" s="23">
        <v>3361</v>
      </c>
      <c r="EV29" s="88">
        <v>32626.182099999998</v>
      </c>
      <c r="EW29" s="27">
        <v>511.77624909635864</v>
      </c>
      <c r="EX29" s="23">
        <v>17</v>
      </c>
      <c r="EY29" s="25" t="s">
        <v>55</v>
      </c>
      <c r="EZ29" s="23">
        <f t="shared" si="3"/>
        <v>4437</v>
      </c>
      <c r="FA29" s="88">
        <v>16118.485895437021</v>
      </c>
      <c r="FB29" s="23">
        <v>3887</v>
      </c>
      <c r="FC29" s="88">
        <v>34935.114299999994</v>
      </c>
      <c r="FD29" s="26">
        <v>216.73942904208991</v>
      </c>
      <c r="FE29" s="23">
        <f t="shared" si="4"/>
        <v>17695</v>
      </c>
      <c r="FF29" s="60">
        <v>56772.948437440748</v>
      </c>
      <c r="FG29" s="23">
        <v>5819</v>
      </c>
      <c r="FH29" s="88">
        <v>83809.940199999997</v>
      </c>
      <c r="FI29" s="27">
        <v>147.62301854438977</v>
      </c>
    </row>
    <row r="30" spans="1:165" s="11" customFormat="1" ht="35.1" customHeight="1" thickBot="1" x14ac:dyDescent="0.2">
      <c r="A30" s="23">
        <v>18</v>
      </c>
      <c r="B30" s="25" t="s">
        <v>56</v>
      </c>
      <c r="C30" s="23">
        <v>1918</v>
      </c>
      <c r="D30" s="67">
        <v>2441.6950000000002</v>
      </c>
      <c r="E30" s="23">
        <v>0</v>
      </c>
      <c r="F30" s="67">
        <v>0</v>
      </c>
      <c r="G30" s="26">
        <v>0</v>
      </c>
      <c r="H30" s="23">
        <v>526</v>
      </c>
      <c r="I30" s="67">
        <v>633.923</v>
      </c>
      <c r="J30" s="23">
        <v>0</v>
      </c>
      <c r="K30" s="67">
        <v>0</v>
      </c>
      <c r="L30" s="26">
        <v>0</v>
      </c>
      <c r="M30" s="23">
        <v>151</v>
      </c>
      <c r="N30" s="67">
        <v>319.01099999999997</v>
      </c>
      <c r="O30" s="23">
        <v>0</v>
      </c>
      <c r="P30" s="67">
        <v>0</v>
      </c>
      <c r="Q30" s="26">
        <v>0</v>
      </c>
      <c r="R30" s="23">
        <v>18</v>
      </c>
      <c r="S30" s="25" t="s">
        <v>56</v>
      </c>
      <c r="T30" s="23">
        <v>94</v>
      </c>
      <c r="U30" s="67">
        <v>84.467000000000013</v>
      </c>
      <c r="V30" s="23">
        <v>0</v>
      </c>
      <c r="W30" s="67">
        <v>0</v>
      </c>
      <c r="X30" s="26">
        <v>0</v>
      </c>
      <c r="Y30" s="23">
        <v>104</v>
      </c>
      <c r="Z30" s="67">
        <v>622.63099999999997</v>
      </c>
      <c r="AA30" s="23">
        <v>0</v>
      </c>
      <c r="AB30" s="67">
        <v>0</v>
      </c>
      <c r="AC30" s="26">
        <v>0</v>
      </c>
      <c r="AD30" s="23">
        <v>6</v>
      </c>
      <c r="AE30" s="67">
        <v>19.413</v>
      </c>
      <c r="AF30" s="23">
        <v>0</v>
      </c>
      <c r="AG30" s="24">
        <v>0</v>
      </c>
      <c r="AH30" s="26">
        <v>0</v>
      </c>
      <c r="AI30" s="23">
        <v>18</v>
      </c>
      <c r="AJ30" s="25" t="s">
        <v>56</v>
      </c>
      <c r="AK30" s="23">
        <f t="shared" si="5"/>
        <v>2642</v>
      </c>
      <c r="AL30" s="67">
        <v>3782.7159999999999</v>
      </c>
      <c r="AM30" s="23">
        <v>0</v>
      </c>
      <c r="AN30" s="67">
        <v>0</v>
      </c>
      <c r="AO30" s="26">
        <v>0</v>
      </c>
      <c r="AP30" s="23">
        <v>2144</v>
      </c>
      <c r="AQ30" s="67">
        <v>1903.7479999999998</v>
      </c>
      <c r="AR30" s="23">
        <v>0</v>
      </c>
      <c r="AS30" s="67">
        <v>0</v>
      </c>
      <c r="AT30" s="26">
        <v>0</v>
      </c>
      <c r="AU30" s="23">
        <v>326</v>
      </c>
      <c r="AV30" s="67">
        <v>2373.4749999999999</v>
      </c>
      <c r="AW30" s="23">
        <v>327</v>
      </c>
      <c r="AX30" s="67">
        <v>3797.7838000000002</v>
      </c>
      <c r="AY30" s="26">
        <v>160.00942921244169</v>
      </c>
      <c r="AZ30" s="23">
        <v>18</v>
      </c>
      <c r="BA30" s="25" t="s">
        <v>56</v>
      </c>
      <c r="BB30" s="52">
        <v>175</v>
      </c>
      <c r="BC30" s="78">
        <v>1269.9960000000001</v>
      </c>
      <c r="BD30" s="52">
        <v>24</v>
      </c>
      <c r="BE30" s="78">
        <v>2183.2701999999999</v>
      </c>
      <c r="BF30" s="54">
        <v>171.91158082387659</v>
      </c>
      <c r="BG30" s="52">
        <v>52</v>
      </c>
      <c r="BH30" s="78">
        <v>321.54000000000002</v>
      </c>
      <c r="BI30" s="52">
        <v>7</v>
      </c>
      <c r="BJ30" s="78">
        <v>8255.2222000000002</v>
      </c>
      <c r="BK30" s="54">
        <v>2567.4013186539778</v>
      </c>
      <c r="BL30" s="52">
        <v>136</v>
      </c>
      <c r="BM30" s="78">
        <v>622.32500000000005</v>
      </c>
      <c r="BN30" s="52">
        <v>0</v>
      </c>
      <c r="BO30" s="78">
        <v>0</v>
      </c>
      <c r="BP30" s="54">
        <v>0</v>
      </c>
      <c r="BQ30" s="52">
        <v>16</v>
      </c>
      <c r="BR30" s="78">
        <v>102.685</v>
      </c>
      <c r="BS30" s="52">
        <v>0</v>
      </c>
      <c r="BT30" s="53">
        <v>0</v>
      </c>
      <c r="BU30" s="54">
        <v>0</v>
      </c>
      <c r="BV30" s="23">
        <v>18</v>
      </c>
      <c r="BW30" s="25" t="s">
        <v>56</v>
      </c>
      <c r="BX30" s="23">
        <f t="shared" si="6"/>
        <v>689</v>
      </c>
      <c r="BY30" s="67">
        <v>4587.3359999999993</v>
      </c>
      <c r="BZ30" s="23">
        <v>358</v>
      </c>
      <c r="CA30" s="67">
        <v>14236.276199999997</v>
      </c>
      <c r="CB30" s="26">
        <v>310.33864098901847</v>
      </c>
      <c r="CC30" s="23">
        <v>1</v>
      </c>
      <c r="CD30" s="67">
        <v>180</v>
      </c>
      <c r="CE30" s="23">
        <v>0</v>
      </c>
      <c r="CF30" s="67">
        <v>0</v>
      </c>
      <c r="CG30" s="26">
        <v>0</v>
      </c>
      <c r="CH30" s="23">
        <v>145</v>
      </c>
      <c r="CI30" s="67">
        <v>505.1</v>
      </c>
      <c r="CJ30" s="23">
        <v>4</v>
      </c>
      <c r="CK30" s="67">
        <v>67</v>
      </c>
      <c r="CL30" s="26">
        <v>13.26470005939418</v>
      </c>
      <c r="CM30" s="23">
        <v>18</v>
      </c>
      <c r="CN30" s="25" t="s">
        <v>56</v>
      </c>
      <c r="CO30" s="23">
        <v>324</v>
      </c>
      <c r="CP30" s="67">
        <v>3532.2080000000001</v>
      </c>
      <c r="CQ30" s="23">
        <v>0</v>
      </c>
      <c r="CR30" s="67">
        <v>0</v>
      </c>
      <c r="CS30" s="26">
        <v>0</v>
      </c>
      <c r="CT30" s="23">
        <v>95</v>
      </c>
      <c r="CU30" s="67">
        <v>232.19799999999998</v>
      </c>
      <c r="CV30" s="23">
        <v>0</v>
      </c>
      <c r="CW30" s="67">
        <v>0</v>
      </c>
      <c r="CX30" s="26">
        <v>0</v>
      </c>
      <c r="CY30" s="23">
        <v>46</v>
      </c>
      <c r="CZ30" s="67">
        <v>12.879000000000001</v>
      </c>
      <c r="DA30" s="23">
        <v>0</v>
      </c>
      <c r="DB30" s="67">
        <v>0</v>
      </c>
      <c r="DC30" s="26">
        <v>0</v>
      </c>
      <c r="DD30" s="23">
        <v>18</v>
      </c>
      <c r="DE30" s="25" t="s">
        <v>56</v>
      </c>
      <c r="DF30" s="23">
        <v>980</v>
      </c>
      <c r="DG30" s="67">
        <v>459.06</v>
      </c>
      <c r="DH30" s="23">
        <v>0</v>
      </c>
      <c r="DI30" s="67">
        <v>0</v>
      </c>
      <c r="DJ30" s="26">
        <v>0</v>
      </c>
      <c r="DK30" s="23">
        <v>7</v>
      </c>
      <c r="DL30" s="67">
        <v>22.25</v>
      </c>
      <c r="DM30" s="23">
        <v>0</v>
      </c>
      <c r="DN30" s="67">
        <v>0</v>
      </c>
      <c r="DO30" s="26">
        <v>0</v>
      </c>
      <c r="DP30" s="23">
        <f t="shared" si="2"/>
        <v>4922</v>
      </c>
      <c r="DQ30" s="67">
        <v>13291.497000000001</v>
      </c>
      <c r="DR30" s="23">
        <v>362</v>
      </c>
      <c r="DS30" s="67">
        <v>14303.276199999997</v>
      </c>
      <c r="DT30" s="26">
        <v>107.6122290814947</v>
      </c>
      <c r="DU30" s="23">
        <v>18</v>
      </c>
      <c r="DV30" s="25" t="s">
        <v>56</v>
      </c>
      <c r="DW30" s="23">
        <v>0</v>
      </c>
      <c r="DX30" s="67">
        <v>0</v>
      </c>
      <c r="DY30" s="23">
        <v>0</v>
      </c>
      <c r="DZ30" s="67">
        <v>0</v>
      </c>
      <c r="EA30" s="26" t="s">
        <v>61</v>
      </c>
      <c r="EB30" s="23">
        <v>3</v>
      </c>
      <c r="EC30" s="67">
        <v>51.124500000000005</v>
      </c>
      <c r="ED30" s="23">
        <v>0</v>
      </c>
      <c r="EE30" s="67">
        <v>0</v>
      </c>
      <c r="EF30" s="26">
        <v>0</v>
      </c>
      <c r="EG30" s="23">
        <v>14</v>
      </c>
      <c r="EH30" s="67">
        <v>281.99399999999997</v>
      </c>
      <c r="EI30" s="23">
        <v>0</v>
      </c>
      <c r="EJ30" s="67">
        <v>0</v>
      </c>
      <c r="EK30" s="26">
        <v>0</v>
      </c>
      <c r="EL30" s="23">
        <v>18</v>
      </c>
      <c r="EM30" s="25" t="s">
        <v>56</v>
      </c>
      <c r="EN30" s="23">
        <v>561</v>
      </c>
      <c r="EO30" s="88">
        <v>1576.5729999999999</v>
      </c>
      <c r="EP30" s="23">
        <v>73</v>
      </c>
      <c r="EQ30" s="88">
        <v>356.86559999999997</v>
      </c>
      <c r="ER30" s="26">
        <v>22.6355265503088</v>
      </c>
      <c r="ES30" s="23">
        <v>740</v>
      </c>
      <c r="ET30" s="88">
        <v>1452.2439999999999</v>
      </c>
      <c r="EU30" s="23">
        <v>6550</v>
      </c>
      <c r="EV30" s="88">
        <v>13340.1031</v>
      </c>
      <c r="EW30" s="27">
        <v>918.58552006412162</v>
      </c>
      <c r="EX30" s="23">
        <v>18</v>
      </c>
      <c r="EY30" s="25" t="s">
        <v>56</v>
      </c>
      <c r="EZ30" s="23">
        <f t="shared" si="3"/>
        <v>1318</v>
      </c>
      <c r="FA30" s="88">
        <v>3361.9355</v>
      </c>
      <c r="FB30" s="23">
        <v>6623</v>
      </c>
      <c r="FC30" s="88">
        <v>13696.968699999999</v>
      </c>
      <c r="FD30" s="26">
        <v>407.41319100262336</v>
      </c>
      <c r="FE30" s="23">
        <f t="shared" si="4"/>
        <v>6240</v>
      </c>
      <c r="FF30" s="60">
        <v>16653.432500000003</v>
      </c>
      <c r="FG30" s="23">
        <v>6985</v>
      </c>
      <c r="FH30" s="88">
        <v>28000.244900000002</v>
      </c>
      <c r="FI30" s="27">
        <v>168.13497697846972</v>
      </c>
    </row>
    <row r="31" spans="1:165" s="11" customFormat="1" ht="35.1" customHeight="1" thickBot="1" x14ac:dyDescent="0.2">
      <c r="A31" s="23">
        <v>19</v>
      </c>
      <c r="B31" s="25" t="s">
        <v>57</v>
      </c>
      <c r="C31" s="23">
        <v>2262</v>
      </c>
      <c r="D31" s="67">
        <v>2414.5837999999999</v>
      </c>
      <c r="E31" s="23">
        <v>54</v>
      </c>
      <c r="F31" s="67">
        <v>33.922899999999998</v>
      </c>
      <c r="G31" s="26">
        <v>1.4049170710082624</v>
      </c>
      <c r="H31" s="23">
        <v>580</v>
      </c>
      <c r="I31" s="67">
        <v>600.29099999999994</v>
      </c>
      <c r="J31" s="23">
        <v>4</v>
      </c>
      <c r="K31" s="67">
        <v>7.2263999999999999</v>
      </c>
      <c r="L31" s="26">
        <v>1.2038161491676538</v>
      </c>
      <c r="M31" s="23">
        <v>191</v>
      </c>
      <c r="N31" s="67">
        <v>265.82</v>
      </c>
      <c r="O31" s="23">
        <v>4</v>
      </c>
      <c r="P31" s="67">
        <v>8.0449000000000002</v>
      </c>
      <c r="Q31" s="26">
        <v>3.0264464675344218</v>
      </c>
      <c r="R31" s="23">
        <v>19</v>
      </c>
      <c r="S31" s="25" t="s">
        <v>57</v>
      </c>
      <c r="T31" s="23">
        <v>116</v>
      </c>
      <c r="U31" s="67">
        <v>285.65499999999997</v>
      </c>
      <c r="V31" s="23">
        <v>0</v>
      </c>
      <c r="W31" s="67">
        <v>0</v>
      </c>
      <c r="X31" s="26">
        <v>0</v>
      </c>
      <c r="Y31" s="23">
        <v>105</v>
      </c>
      <c r="Z31" s="67">
        <v>581.697</v>
      </c>
      <c r="AA31" s="23">
        <v>13</v>
      </c>
      <c r="AB31" s="67">
        <v>23.172899999999998</v>
      </c>
      <c r="AC31" s="26">
        <v>3.9836719116653514</v>
      </c>
      <c r="AD31" s="23">
        <v>3</v>
      </c>
      <c r="AE31" s="67">
        <v>11.077</v>
      </c>
      <c r="AF31" s="23">
        <v>0</v>
      </c>
      <c r="AG31" s="24">
        <v>0</v>
      </c>
      <c r="AH31" s="26">
        <v>0</v>
      </c>
      <c r="AI31" s="23">
        <v>19</v>
      </c>
      <c r="AJ31" s="25" t="s">
        <v>57</v>
      </c>
      <c r="AK31" s="23">
        <f t="shared" si="5"/>
        <v>3063</v>
      </c>
      <c r="AL31" s="67">
        <v>3882.2267999999999</v>
      </c>
      <c r="AM31" s="23">
        <v>71</v>
      </c>
      <c r="AN31" s="67">
        <v>64.322200000000009</v>
      </c>
      <c r="AO31" s="26">
        <v>1.6568377715593539</v>
      </c>
      <c r="AP31" s="23">
        <v>2545</v>
      </c>
      <c r="AQ31" s="67">
        <v>2143.3560000000002</v>
      </c>
      <c r="AR31" s="23">
        <v>53</v>
      </c>
      <c r="AS31" s="67">
        <v>30.270699999999998</v>
      </c>
      <c r="AT31" s="26">
        <v>1.4123038823228617</v>
      </c>
      <c r="AU31" s="23">
        <v>156</v>
      </c>
      <c r="AV31" s="67">
        <v>2489.2102</v>
      </c>
      <c r="AW31" s="23">
        <v>335</v>
      </c>
      <c r="AX31" s="67">
        <v>1452.0474999999999</v>
      </c>
      <c r="AY31" s="26">
        <v>58.333663424647696</v>
      </c>
      <c r="AZ31" s="23">
        <v>19</v>
      </c>
      <c r="BA31" s="25" t="s">
        <v>57</v>
      </c>
      <c r="BB31" s="52">
        <v>56</v>
      </c>
      <c r="BC31" s="78">
        <v>2154.1068</v>
      </c>
      <c r="BD31" s="52">
        <v>1</v>
      </c>
      <c r="BE31" s="78">
        <v>63.5</v>
      </c>
      <c r="BF31" s="54">
        <v>2.9478575528381414</v>
      </c>
      <c r="BG31" s="52">
        <v>20</v>
      </c>
      <c r="BH31" s="78">
        <v>1701.5</v>
      </c>
      <c r="BI31" s="52">
        <v>0</v>
      </c>
      <c r="BJ31" s="78">
        <v>0</v>
      </c>
      <c r="BK31" s="54">
        <v>0</v>
      </c>
      <c r="BL31" s="52">
        <v>89</v>
      </c>
      <c r="BM31" s="78">
        <v>464.08499999999998</v>
      </c>
      <c r="BN31" s="52">
        <v>0</v>
      </c>
      <c r="BO31" s="78">
        <v>0</v>
      </c>
      <c r="BP31" s="54">
        <v>0</v>
      </c>
      <c r="BQ31" s="52">
        <v>8</v>
      </c>
      <c r="BR31" s="78">
        <v>30.04</v>
      </c>
      <c r="BS31" s="52">
        <v>0</v>
      </c>
      <c r="BT31" s="53">
        <v>0</v>
      </c>
      <c r="BU31" s="54">
        <v>0</v>
      </c>
      <c r="BV31" s="23">
        <v>19</v>
      </c>
      <c r="BW31" s="25" t="s">
        <v>57</v>
      </c>
      <c r="BX31" s="23">
        <f t="shared" si="6"/>
        <v>321</v>
      </c>
      <c r="BY31" s="67">
        <v>6808.9019999999991</v>
      </c>
      <c r="BZ31" s="23">
        <v>336</v>
      </c>
      <c r="CA31" s="67">
        <v>1515.5474999999999</v>
      </c>
      <c r="CB31" s="26">
        <v>22.258324469936564</v>
      </c>
      <c r="CC31" s="23">
        <v>0</v>
      </c>
      <c r="CD31" s="67">
        <v>0</v>
      </c>
      <c r="CE31" s="23">
        <v>0</v>
      </c>
      <c r="CF31" s="67">
        <v>0</v>
      </c>
      <c r="CG31" s="26" t="s">
        <v>61</v>
      </c>
      <c r="CH31" s="23">
        <v>90</v>
      </c>
      <c r="CI31" s="67">
        <v>407.37900000000002</v>
      </c>
      <c r="CJ31" s="23">
        <v>4</v>
      </c>
      <c r="CK31" s="67">
        <v>2.2439</v>
      </c>
      <c r="CL31" s="26">
        <v>0.55081386129378296</v>
      </c>
      <c r="CM31" s="23">
        <v>19</v>
      </c>
      <c r="CN31" s="25" t="s">
        <v>57</v>
      </c>
      <c r="CO31" s="23">
        <v>159</v>
      </c>
      <c r="CP31" s="67">
        <v>1699.9829999999999</v>
      </c>
      <c r="CQ31" s="23">
        <v>3</v>
      </c>
      <c r="CR31" s="67">
        <v>4.5</v>
      </c>
      <c r="CS31" s="26">
        <v>0.26470852943823558</v>
      </c>
      <c r="CT31" s="23">
        <v>23</v>
      </c>
      <c r="CU31" s="67">
        <v>124.681</v>
      </c>
      <c r="CV31" s="23">
        <v>7</v>
      </c>
      <c r="CW31" s="67">
        <v>26.941999999999997</v>
      </c>
      <c r="CX31" s="26">
        <v>21.608745518563371</v>
      </c>
      <c r="CY31" s="23">
        <v>37</v>
      </c>
      <c r="CZ31" s="67">
        <v>9.5709999999999997</v>
      </c>
      <c r="DA31" s="23">
        <v>0</v>
      </c>
      <c r="DB31" s="67">
        <v>0</v>
      </c>
      <c r="DC31" s="26">
        <v>0</v>
      </c>
      <c r="DD31" s="23">
        <v>19</v>
      </c>
      <c r="DE31" s="25" t="s">
        <v>57</v>
      </c>
      <c r="DF31" s="23">
        <v>1550</v>
      </c>
      <c r="DG31" s="67">
        <v>1514.59</v>
      </c>
      <c r="DH31" s="23">
        <v>0</v>
      </c>
      <c r="DI31" s="67">
        <v>0</v>
      </c>
      <c r="DJ31" s="26">
        <v>0</v>
      </c>
      <c r="DK31" s="23">
        <v>7</v>
      </c>
      <c r="DL31" s="67">
        <v>40.380000000000003</v>
      </c>
      <c r="DM31" s="23">
        <v>0</v>
      </c>
      <c r="DN31" s="67">
        <v>0</v>
      </c>
      <c r="DO31" s="26">
        <v>0</v>
      </c>
      <c r="DP31" s="23">
        <f t="shared" si="2"/>
        <v>5243</v>
      </c>
      <c r="DQ31" s="67">
        <v>14447.3328</v>
      </c>
      <c r="DR31" s="23">
        <v>421</v>
      </c>
      <c r="DS31" s="67">
        <v>1613.5555999999999</v>
      </c>
      <c r="DT31" s="26">
        <v>11.168536243589543</v>
      </c>
      <c r="DU31" s="23">
        <v>19</v>
      </c>
      <c r="DV31" s="25" t="s">
        <v>57</v>
      </c>
      <c r="DW31" s="23">
        <v>0</v>
      </c>
      <c r="DX31" s="67">
        <v>0</v>
      </c>
      <c r="DY31" s="23">
        <v>1</v>
      </c>
      <c r="DZ31" s="67">
        <v>5.4299999999999994E-2</v>
      </c>
      <c r="EA31" s="26" t="s">
        <v>61</v>
      </c>
      <c r="EB31" s="23">
        <v>2</v>
      </c>
      <c r="EC31" s="67">
        <v>36.917999999999999</v>
      </c>
      <c r="ED31" s="23">
        <v>1</v>
      </c>
      <c r="EE31" s="67">
        <v>1</v>
      </c>
      <c r="EF31" s="26">
        <v>2.7087057803781356</v>
      </c>
      <c r="EG31" s="23">
        <v>7</v>
      </c>
      <c r="EH31" s="67">
        <v>165.36599999999999</v>
      </c>
      <c r="EI31" s="23">
        <v>31</v>
      </c>
      <c r="EJ31" s="67">
        <v>504.56190000000004</v>
      </c>
      <c r="EK31" s="26">
        <v>305.11828308116543</v>
      </c>
      <c r="EL31" s="23">
        <v>19</v>
      </c>
      <c r="EM31" s="25" t="s">
        <v>57</v>
      </c>
      <c r="EN31" s="23">
        <v>278</v>
      </c>
      <c r="EO31" s="88">
        <v>1246.7314999999999</v>
      </c>
      <c r="EP31" s="23">
        <v>12</v>
      </c>
      <c r="EQ31" s="88">
        <v>33.800200000000004</v>
      </c>
      <c r="ER31" s="26">
        <v>2.7111049973470633</v>
      </c>
      <c r="ES31" s="23">
        <v>426</v>
      </c>
      <c r="ET31" s="88">
        <v>1239.374</v>
      </c>
      <c r="EU31" s="23">
        <v>574</v>
      </c>
      <c r="EV31" s="88">
        <v>2068.0771</v>
      </c>
      <c r="EW31" s="27">
        <v>166.86465102543704</v>
      </c>
      <c r="EX31" s="23">
        <v>19</v>
      </c>
      <c r="EY31" s="25" t="s">
        <v>57</v>
      </c>
      <c r="EZ31" s="23">
        <f t="shared" si="3"/>
        <v>713</v>
      </c>
      <c r="FA31" s="88">
        <v>2688.3895000000002</v>
      </c>
      <c r="FB31" s="23">
        <v>619</v>
      </c>
      <c r="FC31" s="88">
        <v>2607.4935</v>
      </c>
      <c r="FD31" s="26">
        <v>96.990912217147098</v>
      </c>
      <c r="FE31" s="23">
        <f t="shared" si="4"/>
        <v>5956</v>
      </c>
      <c r="FF31" s="60">
        <v>17135.722300000001</v>
      </c>
      <c r="FG31" s="23">
        <v>1040</v>
      </c>
      <c r="FH31" s="88">
        <v>4221.0491000000002</v>
      </c>
      <c r="FI31" s="27">
        <v>24.63303866683227</v>
      </c>
    </row>
    <row r="32" spans="1:165" s="11" customFormat="1" ht="35.1" customHeight="1" thickBot="1" x14ac:dyDescent="0.2">
      <c r="A32" s="23">
        <v>20</v>
      </c>
      <c r="B32" s="25" t="s">
        <v>58</v>
      </c>
      <c r="C32" s="23">
        <v>4760</v>
      </c>
      <c r="D32" s="67">
        <v>9612.0619999999999</v>
      </c>
      <c r="E32" s="23">
        <v>0</v>
      </c>
      <c r="F32" s="67">
        <v>0</v>
      </c>
      <c r="G32" s="26">
        <v>0</v>
      </c>
      <c r="H32" s="23">
        <v>1790</v>
      </c>
      <c r="I32" s="67">
        <v>2524.9560000000001</v>
      </c>
      <c r="J32" s="23">
        <v>45</v>
      </c>
      <c r="K32" s="67">
        <v>199.09169999999997</v>
      </c>
      <c r="L32" s="26">
        <v>7.8849572032146291</v>
      </c>
      <c r="M32" s="23">
        <v>632</v>
      </c>
      <c r="N32" s="67">
        <v>1312.6329999999998</v>
      </c>
      <c r="O32" s="23">
        <v>45</v>
      </c>
      <c r="P32" s="67">
        <v>199.09169999999997</v>
      </c>
      <c r="Q32" s="26">
        <v>15.167354469985137</v>
      </c>
      <c r="R32" s="23">
        <v>20</v>
      </c>
      <c r="S32" s="25" t="s">
        <v>58</v>
      </c>
      <c r="T32" s="23">
        <v>299</v>
      </c>
      <c r="U32" s="67">
        <v>224.38</v>
      </c>
      <c r="V32" s="23">
        <v>0</v>
      </c>
      <c r="W32" s="67">
        <v>0</v>
      </c>
      <c r="X32" s="26">
        <v>0</v>
      </c>
      <c r="Y32" s="23">
        <v>206</v>
      </c>
      <c r="Z32" s="67">
        <v>1066.327</v>
      </c>
      <c r="AA32" s="23">
        <v>0</v>
      </c>
      <c r="AB32" s="67">
        <v>0</v>
      </c>
      <c r="AC32" s="26">
        <v>0</v>
      </c>
      <c r="AD32" s="23">
        <v>9</v>
      </c>
      <c r="AE32" s="67">
        <v>34.771000000000001</v>
      </c>
      <c r="AF32" s="23">
        <v>0</v>
      </c>
      <c r="AG32" s="24">
        <v>0</v>
      </c>
      <c r="AH32" s="26">
        <v>0</v>
      </c>
      <c r="AI32" s="23">
        <v>20</v>
      </c>
      <c r="AJ32" s="25" t="s">
        <v>58</v>
      </c>
      <c r="AK32" s="23">
        <f t="shared" si="5"/>
        <v>7055</v>
      </c>
      <c r="AL32" s="67">
        <v>13427.725</v>
      </c>
      <c r="AM32" s="23">
        <v>45</v>
      </c>
      <c r="AN32" s="67">
        <v>199.09169999999997</v>
      </c>
      <c r="AO32" s="26">
        <v>1.4826912228244171</v>
      </c>
      <c r="AP32" s="23">
        <v>5554</v>
      </c>
      <c r="AQ32" s="67">
        <v>8583.34</v>
      </c>
      <c r="AR32" s="23">
        <v>0</v>
      </c>
      <c r="AS32" s="67">
        <v>0</v>
      </c>
      <c r="AT32" s="26">
        <v>0</v>
      </c>
      <c r="AU32" s="23">
        <v>563</v>
      </c>
      <c r="AV32" s="67">
        <v>3634.7489999999998</v>
      </c>
      <c r="AW32" s="23">
        <v>38</v>
      </c>
      <c r="AX32" s="67">
        <v>962.27980000000014</v>
      </c>
      <c r="AY32" s="26">
        <v>26.474449817580258</v>
      </c>
      <c r="AZ32" s="23">
        <v>20</v>
      </c>
      <c r="BA32" s="25" t="s">
        <v>58</v>
      </c>
      <c r="BB32" s="52">
        <v>83</v>
      </c>
      <c r="BC32" s="78">
        <v>2531.6329999999998</v>
      </c>
      <c r="BD32" s="52">
        <v>9</v>
      </c>
      <c r="BE32" s="78">
        <v>559.11270000000002</v>
      </c>
      <c r="BF32" s="54">
        <v>22.085061302329368</v>
      </c>
      <c r="BG32" s="52">
        <v>27</v>
      </c>
      <c r="BH32" s="78">
        <v>1776.575</v>
      </c>
      <c r="BI32" s="52">
        <v>5</v>
      </c>
      <c r="BJ32" s="78">
        <v>60.008900000000004</v>
      </c>
      <c r="BK32" s="54">
        <v>3.3777859082785695</v>
      </c>
      <c r="BL32" s="52">
        <v>160</v>
      </c>
      <c r="BM32" s="78">
        <v>563.06003965909997</v>
      </c>
      <c r="BN32" s="52">
        <v>0</v>
      </c>
      <c r="BO32" s="78">
        <v>0</v>
      </c>
      <c r="BP32" s="54">
        <v>0</v>
      </c>
      <c r="BQ32" s="52">
        <v>17</v>
      </c>
      <c r="BR32" s="78">
        <v>109.86370396590999</v>
      </c>
      <c r="BS32" s="52">
        <v>0</v>
      </c>
      <c r="BT32" s="53">
        <v>0</v>
      </c>
      <c r="BU32" s="54">
        <v>0</v>
      </c>
      <c r="BV32" s="23">
        <v>20</v>
      </c>
      <c r="BW32" s="25" t="s">
        <v>58</v>
      </c>
      <c r="BX32" s="23">
        <f t="shared" si="6"/>
        <v>833</v>
      </c>
      <c r="BY32" s="67">
        <v>8506.0170396591002</v>
      </c>
      <c r="BZ32" s="23">
        <v>52</v>
      </c>
      <c r="CA32" s="67">
        <v>1581.4013999999997</v>
      </c>
      <c r="CB32" s="26">
        <v>18.59156162780716</v>
      </c>
      <c r="CC32" s="23">
        <v>3</v>
      </c>
      <c r="CD32" s="67">
        <v>211.91</v>
      </c>
      <c r="CE32" s="23">
        <v>0</v>
      </c>
      <c r="CF32" s="67">
        <v>0</v>
      </c>
      <c r="CG32" s="26">
        <v>0</v>
      </c>
      <c r="CH32" s="23">
        <v>101</v>
      </c>
      <c r="CI32" s="67">
        <v>540.745</v>
      </c>
      <c r="CJ32" s="23">
        <v>0</v>
      </c>
      <c r="CK32" s="67">
        <v>0</v>
      </c>
      <c r="CL32" s="26">
        <v>0</v>
      </c>
      <c r="CM32" s="23">
        <v>20</v>
      </c>
      <c r="CN32" s="25" t="s">
        <v>58</v>
      </c>
      <c r="CO32" s="23">
        <v>165</v>
      </c>
      <c r="CP32" s="67">
        <v>1509.7460000000001</v>
      </c>
      <c r="CQ32" s="23">
        <v>0</v>
      </c>
      <c r="CR32" s="67">
        <v>0</v>
      </c>
      <c r="CS32" s="26">
        <v>0</v>
      </c>
      <c r="CT32" s="23">
        <v>40</v>
      </c>
      <c r="CU32" s="67">
        <v>133.24600000000001</v>
      </c>
      <c r="CV32" s="23">
        <v>0</v>
      </c>
      <c r="CW32" s="67">
        <v>0</v>
      </c>
      <c r="CX32" s="26">
        <v>0</v>
      </c>
      <c r="CY32" s="23">
        <v>71</v>
      </c>
      <c r="CZ32" s="67">
        <v>43.078999999999994</v>
      </c>
      <c r="DA32" s="23">
        <v>0</v>
      </c>
      <c r="DB32" s="67">
        <v>0</v>
      </c>
      <c r="DC32" s="26">
        <v>0</v>
      </c>
      <c r="DD32" s="23">
        <v>20</v>
      </c>
      <c r="DE32" s="25" t="s">
        <v>58</v>
      </c>
      <c r="DF32" s="23">
        <v>557</v>
      </c>
      <c r="DG32" s="67">
        <v>498.4883386125</v>
      </c>
      <c r="DH32" s="23">
        <v>0</v>
      </c>
      <c r="DI32" s="67">
        <v>0</v>
      </c>
      <c r="DJ32" s="26">
        <v>0</v>
      </c>
      <c r="DK32" s="23">
        <v>36</v>
      </c>
      <c r="DL32" s="67">
        <v>243.38958465312498</v>
      </c>
      <c r="DM32" s="23">
        <v>0</v>
      </c>
      <c r="DN32" s="67">
        <v>0</v>
      </c>
      <c r="DO32" s="26">
        <v>0</v>
      </c>
      <c r="DP32" s="23">
        <f t="shared" si="2"/>
        <v>8825</v>
      </c>
      <c r="DQ32" s="67">
        <v>24870.956378271603</v>
      </c>
      <c r="DR32" s="23">
        <v>97</v>
      </c>
      <c r="DS32" s="67">
        <v>1780.4930999999999</v>
      </c>
      <c r="DT32" s="26">
        <v>7.1589249440987297</v>
      </c>
      <c r="DU32" s="23">
        <v>20</v>
      </c>
      <c r="DV32" s="25" t="s">
        <v>58</v>
      </c>
      <c r="DW32" s="23">
        <v>0</v>
      </c>
      <c r="DX32" s="67">
        <v>0</v>
      </c>
      <c r="DY32" s="23">
        <v>0</v>
      </c>
      <c r="DZ32" s="67">
        <v>0</v>
      </c>
      <c r="EA32" s="26" t="s">
        <v>61</v>
      </c>
      <c r="EB32" s="23">
        <v>24</v>
      </c>
      <c r="EC32" s="67">
        <v>396.69900000000001</v>
      </c>
      <c r="ED32" s="23">
        <v>0</v>
      </c>
      <c r="EE32" s="67">
        <v>0</v>
      </c>
      <c r="EF32" s="26">
        <v>0</v>
      </c>
      <c r="EG32" s="23">
        <v>41</v>
      </c>
      <c r="EH32" s="67">
        <v>699.72050000000002</v>
      </c>
      <c r="EI32" s="23">
        <v>0</v>
      </c>
      <c r="EJ32" s="67">
        <v>0</v>
      </c>
      <c r="EK32" s="26">
        <v>0</v>
      </c>
      <c r="EL32" s="23">
        <v>20</v>
      </c>
      <c r="EM32" s="25" t="s">
        <v>58</v>
      </c>
      <c r="EN32" s="23">
        <v>820</v>
      </c>
      <c r="EO32" s="88">
        <v>4195.9399999999996</v>
      </c>
      <c r="EP32" s="23">
        <v>0</v>
      </c>
      <c r="EQ32" s="88">
        <v>0</v>
      </c>
      <c r="ER32" s="26">
        <v>0</v>
      </c>
      <c r="ES32" s="23">
        <v>1098</v>
      </c>
      <c r="ET32" s="88">
        <v>3005.7969999999996</v>
      </c>
      <c r="EU32" s="23">
        <v>1846</v>
      </c>
      <c r="EV32" s="88">
        <v>6896.8872999999994</v>
      </c>
      <c r="EW32" s="27">
        <v>229.45286391595974</v>
      </c>
      <c r="EX32" s="23">
        <v>20</v>
      </c>
      <c r="EY32" s="25" t="s">
        <v>58</v>
      </c>
      <c r="EZ32" s="23">
        <f t="shared" si="3"/>
        <v>1983</v>
      </c>
      <c r="FA32" s="88">
        <v>8298.156500000001</v>
      </c>
      <c r="FB32" s="23">
        <v>1846</v>
      </c>
      <c r="FC32" s="88">
        <v>6896.8872999999994</v>
      </c>
      <c r="FD32" s="26">
        <v>83.113487917466955</v>
      </c>
      <c r="FE32" s="23">
        <f t="shared" si="4"/>
        <v>10808</v>
      </c>
      <c r="FF32" s="60">
        <v>33169.112878271604</v>
      </c>
      <c r="FG32" s="23">
        <v>1943</v>
      </c>
      <c r="FH32" s="88">
        <v>8677.3804</v>
      </c>
      <c r="FI32" s="27">
        <v>26.161026470154319</v>
      </c>
    </row>
    <row r="33" spans="1:165" s="11" customFormat="1" ht="35.1" customHeight="1" thickBot="1" x14ac:dyDescent="0.2">
      <c r="A33" s="23">
        <v>21</v>
      </c>
      <c r="B33" s="25" t="s">
        <v>80</v>
      </c>
      <c r="C33" s="23">
        <v>2304</v>
      </c>
      <c r="D33" s="67">
        <v>707.12399999999991</v>
      </c>
      <c r="E33" s="23">
        <v>55</v>
      </c>
      <c r="F33" s="67">
        <v>114.94799999999999</v>
      </c>
      <c r="G33" s="26">
        <v>16.255706212771738</v>
      </c>
      <c r="H33" s="23">
        <v>953</v>
      </c>
      <c r="I33" s="67">
        <v>122.36399999999999</v>
      </c>
      <c r="J33" s="23">
        <v>0</v>
      </c>
      <c r="K33" s="67">
        <v>0</v>
      </c>
      <c r="L33" s="26">
        <v>0</v>
      </c>
      <c r="M33" s="23">
        <v>18</v>
      </c>
      <c r="N33" s="67">
        <v>128.33700000000002</v>
      </c>
      <c r="O33" s="23">
        <v>55</v>
      </c>
      <c r="P33" s="67">
        <v>114.94799999999999</v>
      </c>
      <c r="Q33" s="26">
        <v>89.567311063839711</v>
      </c>
      <c r="R33" s="23">
        <v>21</v>
      </c>
      <c r="S33" s="25" t="s">
        <v>80</v>
      </c>
      <c r="T33" s="23">
        <v>36</v>
      </c>
      <c r="U33" s="67">
        <v>18.326000000000001</v>
      </c>
      <c r="V33" s="23">
        <v>0</v>
      </c>
      <c r="W33" s="67">
        <v>0</v>
      </c>
      <c r="X33" s="26">
        <v>0</v>
      </c>
      <c r="Y33" s="23">
        <v>39</v>
      </c>
      <c r="Z33" s="67">
        <v>195.50299999999999</v>
      </c>
      <c r="AA33" s="23">
        <v>0</v>
      </c>
      <c r="AB33" s="67">
        <v>0</v>
      </c>
      <c r="AC33" s="26">
        <v>0</v>
      </c>
      <c r="AD33" s="23">
        <v>1</v>
      </c>
      <c r="AE33" s="67">
        <v>5.1150000000000002</v>
      </c>
      <c r="AF33" s="23">
        <v>0</v>
      </c>
      <c r="AG33" s="24">
        <v>0</v>
      </c>
      <c r="AH33" s="26">
        <v>0</v>
      </c>
      <c r="AI33" s="23">
        <v>21</v>
      </c>
      <c r="AJ33" s="25" t="s">
        <v>80</v>
      </c>
      <c r="AK33" s="23">
        <f t="shared" si="5"/>
        <v>3332</v>
      </c>
      <c r="AL33" s="67">
        <v>1043.317</v>
      </c>
      <c r="AM33" s="23">
        <v>55</v>
      </c>
      <c r="AN33" s="67">
        <v>114.94799999999999</v>
      </c>
      <c r="AO33" s="26">
        <v>11.017552670952355</v>
      </c>
      <c r="AP33" s="23">
        <v>2544</v>
      </c>
      <c r="AQ33" s="67">
        <v>566.31299999999999</v>
      </c>
      <c r="AR33" s="23">
        <v>0</v>
      </c>
      <c r="AS33" s="67">
        <v>0</v>
      </c>
      <c r="AT33" s="26">
        <v>0</v>
      </c>
      <c r="AU33" s="23">
        <v>44</v>
      </c>
      <c r="AV33" s="67">
        <v>400.97199999999998</v>
      </c>
      <c r="AW33" s="23">
        <v>3</v>
      </c>
      <c r="AX33" s="67">
        <v>15.7904</v>
      </c>
      <c r="AY33" s="26">
        <v>3.9380305856768056</v>
      </c>
      <c r="AZ33" s="23">
        <v>21</v>
      </c>
      <c r="BA33" s="25" t="s">
        <v>80</v>
      </c>
      <c r="BB33" s="52">
        <v>6</v>
      </c>
      <c r="BC33" s="78">
        <v>286.41800000000001</v>
      </c>
      <c r="BD33" s="52">
        <v>0</v>
      </c>
      <c r="BE33" s="78">
        <v>0</v>
      </c>
      <c r="BF33" s="54">
        <v>0</v>
      </c>
      <c r="BG33" s="52">
        <v>2</v>
      </c>
      <c r="BH33" s="78">
        <v>114.554</v>
      </c>
      <c r="BI33" s="52">
        <v>0</v>
      </c>
      <c r="BJ33" s="78">
        <v>0</v>
      </c>
      <c r="BK33" s="54">
        <v>0</v>
      </c>
      <c r="BL33" s="52">
        <v>2</v>
      </c>
      <c r="BM33" s="78">
        <v>16.367999999999999</v>
      </c>
      <c r="BN33" s="52">
        <v>0</v>
      </c>
      <c r="BO33" s="78">
        <v>0</v>
      </c>
      <c r="BP33" s="54">
        <v>0</v>
      </c>
      <c r="BQ33" s="52">
        <v>1</v>
      </c>
      <c r="BR33" s="78">
        <v>2.5630000000000002</v>
      </c>
      <c r="BS33" s="52">
        <v>0</v>
      </c>
      <c r="BT33" s="53">
        <v>0</v>
      </c>
      <c r="BU33" s="54">
        <v>0</v>
      </c>
      <c r="BV33" s="23">
        <v>21</v>
      </c>
      <c r="BW33" s="25" t="s">
        <v>80</v>
      </c>
      <c r="BX33" s="23">
        <f t="shared" si="6"/>
        <v>54</v>
      </c>
      <c r="BY33" s="67">
        <v>818.31200000000001</v>
      </c>
      <c r="BZ33" s="23">
        <v>3</v>
      </c>
      <c r="CA33" s="67">
        <v>15.7904</v>
      </c>
      <c r="CB33" s="26">
        <v>1.9296307520847793</v>
      </c>
      <c r="CC33" s="23">
        <v>0</v>
      </c>
      <c r="CD33" s="67">
        <v>0</v>
      </c>
      <c r="CE33" s="23">
        <v>0</v>
      </c>
      <c r="CF33" s="67">
        <v>0</v>
      </c>
      <c r="CG33" s="26" t="s">
        <v>61</v>
      </c>
      <c r="CH33" s="23">
        <v>50</v>
      </c>
      <c r="CI33" s="67">
        <v>96.679000000000002</v>
      </c>
      <c r="CJ33" s="23">
        <v>0</v>
      </c>
      <c r="CK33" s="67">
        <v>0</v>
      </c>
      <c r="CL33" s="26">
        <v>0</v>
      </c>
      <c r="CM33" s="23">
        <v>21</v>
      </c>
      <c r="CN33" s="25" t="s">
        <v>80</v>
      </c>
      <c r="CO33" s="23">
        <v>106</v>
      </c>
      <c r="CP33" s="67">
        <v>992.23300000000006</v>
      </c>
      <c r="CQ33" s="23">
        <v>0</v>
      </c>
      <c r="CR33" s="67">
        <v>0</v>
      </c>
      <c r="CS33" s="26">
        <v>0</v>
      </c>
      <c r="CT33" s="23">
        <v>10</v>
      </c>
      <c r="CU33" s="67">
        <v>86.251000000000005</v>
      </c>
      <c r="CV33" s="23">
        <v>0</v>
      </c>
      <c r="CW33" s="67">
        <v>0</v>
      </c>
      <c r="CX33" s="26">
        <v>0</v>
      </c>
      <c r="CY33" s="23">
        <v>8</v>
      </c>
      <c r="CZ33" s="67">
        <v>4.9610000000000003</v>
      </c>
      <c r="DA33" s="23">
        <v>0</v>
      </c>
      <c r="DB33" s="67">
        <v>0</v>
      </c>
      <c r="DC33" s="26">
        <v>0</v>
      </c>
      <c r="DD33" s="23">
        <v>21</v>
      </c>
      <c r="DE33" s="25" t="s">
        <v>80</v>
      </c>
      <c r="DF33" s="23">
        <v>0</v>
      </c>
      <c r="DG33" s="67">
        <v>0</v>
      </c>
      <c r="DH33" s="23">
        <v>0</v>
      </c>
      <c r="DI33" s="67">
        <v>0</v>
      </c>
      <c r="DJ33" s="26" t="s">
        <v>61</v>
      </c>
      <c r="DK33" s="23">
        <v>0</v>
      </c>
      <c r="DL33" s="67">
        <v>0</v>
      </c>
      <c r="DM33" s="23">
        <v>0</v>
      </c>
      <c r="DN33" s="67">
        <v>0</v>
      </c>
      <c r="DO33" s="26" t="s">
        <v>61</v>
      </c>
      <c r="DP33" s="23">
        <f t="shared" si="2"/>
        <v>3560</v>
      </c>
      <c r="DQ33" s="67">
        <v>3041.7529999999992</v>
      </c>
      <c r="DR33" s="23">
        <v>58</v>
      </c>
      <c r="DS33" s="67">
        <v>130.73840000000001</v>
      </c>
      <c r="DT33" s="26">
        <v>4.2981267709771318</v>
      </c>
      <c r="DU33" s="23">
        <v>21</v>
      </c>
      <c r="DV33" s="25" t="s">
        <v>80</v>
      </c>
      <c r="DW33" s="23">
        <v>0</v>
      </c>
      <c r="DX33" s="67">
        <v>0</v>
      </c>
      <c r="DY33" s="23">
        <v>0</v>
      </c>
      <c r="DZ33" s="67">
        <v>0</v>
      </c>
      <c r="EA33" s="26" t="s">
        <v>61</v>
      </c>
      <c r="EB33" s="23">
        <v>1</v>
      </c>
      <c r="EC33" s="67">
        <v>8.4480000000000004</v>
      </c>
      <c r="ED33" s="23">
        <v>0</v>
      </c>
      <c r="EE33" s="67">
        <v>0</v>
      </c>
      <c r="EF33" s="26">
        <v>0</v>
      </c>
      <c r="EG33" s="23">
        <v>6</v>
      </c>
      <c r="EH33" s="67">
        <v>67.683000000000007</v>
      </c>
      <c r="EI33" s="23">
        <v>0</v>
      </c>
      <c r="EJ33" s="67">
        <v>0</v>
      </c>
      <c r="EK33" s="26">
        <v>0</v>
      </c>
      <c r="EL33" s="23">
        <v>21</v>
      </c>
      <c r="EM33" s="25" t="s">
        <v>80</v>
      </c>
      <c r="EN33" s="23">
        <v>130</v>
      </c>
      <c r="EO33" s="88">
        <v>461.13099999999997</v>
      </c>
      <c r="EP33" s="23">
        <v>69</v>
      </c>
      <c r="EQ33" s="88">
        <v>94.297099999999986</v>
      </c>
      <c r="ER33" s="26">
        <v>20.44909147292201</v>
      </c>
      <c r="ES33" s="23">
        <v>272</v>
      </c>
      <c r="ET33" s="88">
        <v>346.90699999999998</v>
      </c>
      <c r="EU33" s="23">
        <v>6</v>
      </c>
      <c r="EV33" s="88">
        <v>47.153700000000001</v>
      </c>
      <c r="EW33" s="27">
        <v>13.592605510987097</v>
      </c>
      <c r="EX33" s="23">
        <v>21</v>
      </c>
      <c r="EY33" s="25" t="s">
        <v>80</v>
      </c>
      <c r="EZ33" s="23">
        <f t="shared" si="3"/>
        <v>409</v>
      </c>
      <c r="FA33" s="88">
        <v>884.16899999999998</v>
      </c>
      <c r="FB33" s="23">
        <v>75</v>
      </c>
      <c r="FC33" s="88">
        <v>141.45079999999999</v>
      </c>
      <c r="FD33" s="26">
        <v>15.998163247071542</v>
      </c>
      <c r="FE33" s="23">
        <f t="shared" si="4"/>
        <v>3969</v>
      </c>
      <c r="FF33" s="60">
        <v>3925.9219999999996</v>
      </c>
      <c r="FG33" s="23">
        <v>133</v>
      </c>
      <c r="FH33" s="88">
        <v>272.18919999999997</v>
      </c>
      <c r="FI33" s="27">
        <v>6.9331280652035367</v>
      </c>
    </row>
    <row r="34" spans="1:165" s="11" customFormat="1" ht="35.1" customHeight="1" thickBot="1" x14ac:dyDescent="0.2">
      <c r="A34" s="23">
        <v>22</v>
      </c>
      <c r="B34" s="32" t="s">
        <v>81</v>
      </c>
      <c r="C34" s="23">
        <v>2418</v>
      </c>
      <c r="D34" s="67">
        <v>1414.2479999999998</v>
      </c>
      <c r="E34" s="23">
        <v>0</v>
      </c>
      <c r="F34" s="67">
        <v>0</v>
      </c>
      <c r="G34" s="26">
        <v>0</v>
      </c>
      <c r="H34" s="23">
        <v>809</v>
      </c>
      <c r="I34" s="67">
        <v>244.88200000000001</v>
      </c>
      <c r="J34" s="23">
        <v>0</v>
      </c>
      <c r="K34" s="67">
        <v>0</v>
      </c>
      <c r="L34" s="26">
        <v>0</v>
      </c>
      <c r="M34" s="23">
        <v>32</v>
      </c>
      <c r="N34" s="67">
        <v>111.001</v>
      </c>
      <c r="O34" s="23">
        <v>0</v>
      </c>
      <c r="P34" s="67">
        <v>0</v>
      </c>
      <c r="Q34" s="26">
        <v>0</v>
      </c>
      <c r="R34" s="23">
        <v>22</v>
      </c>
      <c r="S34" s="32" t="s">
        <v>81</v>
      </c>
      <c r="T34" s="23">
        <v>73</v>
      </c>
      <c r="U34" s="67">
        <v>36.663000000000004</v>
      </c>
      <c r="V34" s="23">
        <v>0</v>
      </c>
      <c r="W34" s="67">
        <v>0</v>
      </c>
      <c r="X34" s="26">
        <v>0</v>
      </c>
      <c r="Y34" s="23">
        <v>77</v>
      </c>
      <c r="Z34" s="67">
        <v>391.00599999999997</v>
      </c>
      <c r="AA34" s="23">
        <v>0</v>
      </c>
      <c r="AB34" s="67">
        <v>0</v>
      </c>
      <c r="AC34" s="26">
        <v>0</v>
      </c>
      <c r="AD34" s="23">
        <v>3</v>
      </c>
      <c r="AE34" s="67">
        <v>10.241</v>
      </c>
      <c r="AF34" s="23">
        <v>0</v>
      </c>
      <c r="AG34" s="24">
        <v>0</v>
      </c>
      <c r="AH34" s="26">
        <v>0</v>
      </c>
      <c r="AI34" s="23">
        <v>22</v>
      </c>
      <c r="AJ34" s="32" t="s">
        <v>81</v>
      </c>
      <c r="AK34" s="23">
        <f t="shared" si="5"/>
        <v>3377</v>
      </c>
      <c r="AL34" s="67">
        <v>2086.799</v>
      </c>
      <c r="AM34" s="23">
        <v>0</v>
      </c>
      <c r="AN34" s="67">
        <v>0</v>
      </c>
      <c r="AO34" s="26">
        <v>0</v>
      </c>
      <c r="AP34" s="23">
        <v>2712</v>
      </c>
      <c r="AQ34" s="67">
        <v>1132.6480000000001</v>
      </c>
      <c r="AR34" s="23">
        <v>0</v>
      </c>
      <c r="AS34" s="67">
        <v>0</v>
      </c>
      <c r="AT34" s="26">
        <v>0</v>
      </c>
      <c r="AU34" s="23">
        <v>79</v>
      </c>
      <c r="AV34" s="67">
        <v>801.96600000000001</v>
      </c>
      <c r="AW34" s="23">
        <v>73</v>
      </c>
      <c r="AX34" s="67">
        <v>2873.2285999999999</v>
      </c>
      <c r="AY34" s="26">
        <v>358.2731188105231</v>
      </c>
      <c r="AZ34" s="23">
        <v>22</v>
      </c>
      <c r="BA34" s="32" t="s">
        <v>81</v>
      </c>
      <c r="BB34" s="52">
        <v>13</v>
      </c>
      <c r="BC34" s="78">
        <v>572.83600000000001</v>
      </c>
      <c r="BD34" s="52">
        <v>53</v>
      </c>
      <c r="BE34" s="78">
        <v>2875.9446999999996</v>
      </c>
      <c r="BF34" s="54">
        <v>502.05376407907318</v>
      </c>
      <c r="BG34" s="52">
        <v>4</v>
      </c>
      <c r="BH34" s="78">
        <v>229.13</v>
      </c>
      <c r="BI34" s="52">
        <v>13</v>
      </c>
      <c r="BJ34" s="78">
        <v>1625.1489000000001</v>
      </c>
      <c r="BK34" s="54">
        <v>709.26936673504133</v>
      </c>
      <c r="BL34" s="52">
        <v>1</v>
      </c>
      <c r="BM34" s="78">
        <v>32.725000000000001</v>
      </c>
      <c r="BN34" s="52">
        <v>0</v>
      </c>
      <c r="BO34" s="78">
        <v>0</v>
      </c>
      <c r="BP34" s="54">
        <v>0</v>
      </c>
      <c r="BQ34" s="52">
        <v>0</v>
      </c>
      <c r="BR34" s="78">
        <v>0</v>
      </c>
      <c r="BS34" s="52">
        <v>0</v>
      </c>
      <c r="BT34" s="53">
        <v>0</v>
      </c>
      <c r="BU34" s="54" t="s">
        <v>61</v>
      </c>
      <c r="BV34" s="23">
        <v>22</v>
      </c>
      <c r="BW34" s="32" t="s">
        <v>81</v>
      </c>
      <c r="BX34" s="23">
        <f t="shared" si="6"/>
        <v>97</v>
      </c>
      <c r="BY34" s="67">
        <v>1636.6570000000002</v>
      </c>
      <c r="BZ34" s="23">
        <v>139</v>
      </c>
      <c r="CA34" s="67">
        <v>7374.3221999999996</v>
      </c>
      <c r="CB34" s="26">
        <v>450.57224574238825</v>
      </c>
      <c r="CC34" s="23">
        <v>0</v>
      </c>
      <c r="CD34" s="67">
        <v>0</v>
      </c>
      <c r="CE34" s="23">
        <v>0</v>
      </c>
      <c r="CF34" s="67">
        <v>0</v>
      </c>
      <c r="CG34" s="26" t="s">
        <v>61</v>
      </c>
      <c r="CH34" s="23">
        <v>21</v>
      </c>
      <c r="CI34" s="67">
        <v>41.623999999999995</v>
      </c>
      <c r="CJ34" s="23">
        <v>0</v>
      </c>
      <c r="CK34" s="67">
        <v>0</v>
      </c>
      <c r="CL34" s="26">
        <v>0</v>
      </c>
      <c r="CM34" s="23">
        <v>22</v>
      </c>
      <c r="CN34" s="32" t="s">
        <v>81</v>
      </c>
      <c r="CO34" s="23">
        <v>56</v>
      </c>
      <c r="CP34" s="67">
        <v>501.73199999999997</v>
      </c>
      <c r="CQ34" s="23">
        <v>0</v>
      </c>
      <c r="CR34" s="67">
        <v>0</v>
      </c>
      <c r="CS34" s="26">
        <v>0</v>
      </c>
      <c r="CT34" s="23">
        <v>6</v>
      </c>
      <c r="CU34" s="67">
        <v>55.396000000000001</v>
      </c>
      <c r="CV34" s="23">
        <v>0</v>
      </c>
      <c r="CW34" s="67">
        <v>0</v>
      </c>
      <c r="CX34" s="26">
        <v>0</v>
      </c>
      <c r="CY34" s="23">
        <v>6</v>
      </c>
      <c r="CZ34" s="67">
        <v>3.2889999999999997</v>
      </c>
      <c r="DA34" s="23">
        <v>0</v>
      </c>
      <c r="DB34" s="67">
        <v>0</v>
      </c>
      <c r="DC34" s="26">
        <v>0</v>
      </c>
      <c r="DD34" s="23">
        <v>22</v>
      </c>
      <c r="DE34" s="32" t="s">
        <v>81</v>
      </c>
      <c r="DF34" s="23">
        <v>0</v>
      </c>
      <c r="DG34" s="67">
        <v>0</v>
      </c>
      <c r="DH34" s="23">
        <v>0</v>
      </c>
      <c r="DI34" s="67">
        <v>0</v>
      </c>
      <c r="DJ34" s="26" t="s">
        <v>61</v>
      </c>
      <c r="DK34" s="23">
        <v>0</v>
      </c>
      <c r="DL34" s="67">
        <v>0</v>
      </c>
      <c r="DM34" s="23">
        <v>0</v>
      </c>
      <c r="DN34" s="67">
        <v>0</v>
      </c>
      <c r="DO34" s="26" t="s">
        <v>61</v>
      </c>
      <c r="DP34" s="23">
        <f t="shared" si="2"/>
        <v>3563</v>
      </c>
      <c r="DQ34" s="67">
        <v>4325.4970000000003</v>
      </c>
      <c r="DR34" s="23">
        <v>139</v>
      </c>
      <c r="DS34" s="67">
        <v>7374.3221999999996</v>
      </c>
      <c r="DT34" s="26">
        <v>170.48496854812291</v>
      </c>
      <c r="DU34" s="23">
        <v>22</v>
      </c>
      <c r="DV34" s="32" t="s">
        <v>81</v>
      </c>
      <c r="DW34" s="23">
        <v>0</v>
      </c>
      <c r="DX34" s="67">
        <v>0</v>
      </c>
      <c r="DY34" s="23">
        <v>0</v>
      </c>
      <c r="DZ34" s="67">
        <v>0</v>
      </c>
      <c r="EA34" s="26" t="s">
        <v>61</v>
      </c>
      <c r="EB34" s="23">
        <v>1</v>
      </c>
      <c r="EC34" s="67">
        <v>16.917999999999999</v>
      </c>
      <c r="ED34" s="23">
        <v>0</v>
      </c>
      <c r="EE34" s="67">
        <v>0</v>
      </c>
      <c r="EF34" s="26">
        <v>0</v>
      </c>
      <c r="EG34" s="23">
        <v>6</v>
      </c>
      <c r="EH34" s="67">
        <v>135.36600000000001</v>
      </c>
      <c r="EI34" s="23">
        <v>0</v>
      </c>
      <c r="EJ34" s="67">
        <v>0</v>
      </c>
      <c r="EK34" s="26">
        <v>0</v>
      </c>
      <c r="EL34" s="23">
        <v>22</v>
      </c>
      <c r="EM34" s="32" t="s">
        <v>81</v>
      </c>
      <c r="EN34" s="23">
        <v>130</v>
      </c>
      <c r="EO34" s="88">
        <v>922.26199999999994</v>
      </c>
      <c r="EP34" s="23">
        <v>0</v>
      </c>
      <c r="EQ34" s="88">
        <v>0</v>
      </c>
      <c r="ER34" s="26">
        <v>0</v>
      </c>
      <c r="ES34" s="23">
        <v>272</v>
      </c>
      <c r="ET34" s="88">
        <v>693.81399999999996</v>
      </c>
      <c r="EU34" s="23">
        <v>25</v>
      </c>
      <c r="EV34" s="88">
        <v>2132.3364000000001</v>
      </c>
      <c r="EW34" s="27">
        <v>307.33545301766759</v>
      </c>
      <c r="EX34" s="23">
        <v>22</v>
      </c>
      <c r="EY34" s="32" t="s">
        <v>81</v>
      </c>
      <c r="EZ34" s="23">
        <f t="shared" si="3"/>
        <v>409</v>
      </c>
      <c r="FA34" s="88">
        <v>1768.36</v>
      </c>
      <c r="FB34" s="23">
        <v>25</v>
      </c>
      <c r="FC34" s="88">
        <v>2132.3364000000001</v>
      </c>
      <c r="FD34" s="26">
        <v>120.58270940306275</v>
      </c>
      <c r="FE34" s="23">
        <f t="shared" si="4"/>
        <v>3972</v>
      </c>
      <c r="FF34" s="60">
        <v>6093.857</v>
      </c>
      <c r="FG34" s="23">
        <v>164</v>
      </c>
      <c r="FH34" s="88">
        <v>9506.6586000000007</v>
      </c>
      <c r="FI34" s="27">
        <v>156.00396596113103</v>
      </c>
    </row>
    <row r="35" spans="1:165" s="11" customFormat="1" ht="35.1" customHeight="1" thickBot="1" x14ac:dyDescent="0.2">
      <c r="A35" s="23">
        <v>23</v>
      </c>
      <c r="B35" s="25" t="s">
        <v>59</v>
      </c>
      <c r="C35" s="23">
        <v>2303</v>
      </c>
      <c r="D35" s="67">
        <v>707.12399999999991</v>
      </c>
      <c r="E35" s="23">
        <v>0</v>
      </c>
      <c r="F35" s="67">
        <v>0</v>
      </c>
      <c r="G35" s="26">
        <v>0</v>
      </c>
      <c r="H35" s="23">
        <v>953</v>
      </c>
      <c r="I35" s="67">
        <v>122.35299999999999</v>
      </c>
      <c r="J35" s="23">
        <v>0</v>
      </c>
      <c r="K35" s="67">
        <v>0</v>
      </c>
      <c r="L35" s="26">
        <v>0</v>
      </c>
      <c r="M35" s="23">
        <v>12</v>
      </c>
      <c r="N35" s="67">
        <v>63.821999999999996</v>
      </c>
      <c r="O35" s="23">
        <v>0</v>
      </c>
      <c r="P35" s="67">
        <v>0</v>
      </c>
      <c r="Q35" s="26">
        <v>0</v>
      </c>
      <c r="R35" s="23">
        <v>23</v>
      </c>
      <c r="S35" s="25" t="s">
        <v>59</v>
      </c>
      <c r="T35" s="23">
        <v>36</v>
      </c>
      <c r="U35" s="67">
        <v>18.326000000000001</v>
      </c>
      <c r="V35" s="23">
        <v>0</v>
      </c>
      <c r="W35" s="67">
        <v>0</v>
      </c>
      <c r="X35" s="26">
        <v>0</v>
      </c>
      <c r="Y35" s="23">
        <v>39</v>
      </c>
      <c r="Z35" s="67">
        <v>195.50299999999999</v>
      </c>
      <c r="AA35" s="23">
        <v>0</v>
      </c>
      <c r="AB35" s="67">
        <v>0</v>
      </c>
      <c r="AC35" s="26">
        <v>0</v>
      </c>
      <c r="AD35" s="23">
        <v>1</v>
      </c>
      <c r="AE35" s="67">
        <v>5.1150000000000002</v>
      </c>
      <c r="AF35" s="23">
        <v>0</v>
      </c>
      <c r="AG35" s="24">
        <v>0</v>
      </c>
      <c r="AH35" s="26">
        <v>0</v>
      </c>
      <c r="AI35" s="23">
        <v>23</v>
      </c>
      <c r="AJ35" s="25" t="s">
        <v>59</v>
      </c>
      <c r="AK35" s="23">
        <f t="shared" si="5"/>
        <v>3331</v>
      </c>
      <c r="AL35" s="67">
        <v>1043.306</v>
      </c>
      <c r="AM35" s="23">
        <v>0</v>
      </c>
      <c r="AN35" s="67">
        <v>0</v>
      </c>
      <c r="AO35" s="26">
        <v>0</v>
      </c>
      <c r="AP35" s="23">
        <v>2544</v>
      </c>
      <c r="AQ35" s="67">
        <v>566.31299999999999</v>
      </c>
      <c r="AR35" s="23">
        <v>0</v>
      </c>
      <c r="AS35" s="67">
        <v>0</v>
      </c>
      <c r="AT35" s="26">
        <v>0</v>
      </c>
      <c r="AU35" s="23">
        <v>44</v>
      </c>
      <c r="AV35" s="67">
        <v>400.97199999999998</v>
      </c>
      <c r="AW35" s="23">
        <v>7</v>
      </c>
      <c r="AX35" s="67">
        <v>50.3</v>
      </c>
      <c r="AY35" s="26">
        <v>12.544516824117395</v>
      </c>
      <c r="AZ35" s="23">
        <v>23</v>
      </c>
      <c r="BA35" s="25" t="s">
        <v>59</v>
      </c>
      <c r="BB35" s="52">
        <v>6</v>
      </c>
      <c r="BC35" s="78">
        <v>286.41800000000001</v>
      </c>
      <c r="BD35" s="52">
        <v>1</v>
      </c>
      <c r="BE35" s="78">
        <v>10</v>
      </c>
      <c r="BF35" s="54">
        <v>3.4914006801248525</v>
      </c>
      <c r="BG35" s="52">
        <v>2</v>
      </c>
      <c r="BH35" s="78">
        <v>114.554</v>
      </c>
      <c r="BI35" s="52">
        <v>0</v>
      </c>
      <c r="BJ35" s="78">
        <v>0</v>
      </c>
      <c r="BK35" s="54">
        <v>0</v>
      </c>
      <c r="BL35" s="52">
        <v>2</v>
      </c>
      <c r="BM35" s="78">
        <v>16.367999999999999</v>
      </c>
      <c r="BN35" s="52">
        <v>0</v>
      </c>
      <c r="BO35" s="78">
        <v>0</v>
      </c>
      <c r="BP35" s="54">
        <v>0</v>
      </c>
      <c r="BQ35" s="52">
        <v>0</v>
      </c>
      <c r="BR35" s="78">
        <v>0</v>
      </c>
      <c r="BS35" s="52">
        <v>0</v>
      </c>
      <c r="BT35" s="53">
        <v>0</v>
      </c>
      <c r="BU35" s="54" t="s">
        <v>61</v>
      </c>
      <c r="BV35" s="23">
        <v>23</v>
      </c>
      <c r="BW35" s="25" t="s">
        <v>59</v>
      </c>
      <c r="BX35" s="23">
        <f t="shared" si="6"/>
        <v>54</v>
      </c>
      <c r="BY35" s="67">
        <v>818.31200000000001</v>
      </c>
      <c r="BZ35" s="23">
        <v>8</v>
      </c>
      <c r="CA35" s="67">
        <v>60.3</v>
      </c>
      <c r="CB35" s="26">
        <v>7.368827537662896</v>
      </c>
      <c r="CC35" s="23">
        <v>0</v>
      </c>
      <c r="CD35" s="67">
        <v>0</v>
      </c>
      <c r="CE35" s="23">
        <v>0</v>
      </c>
      <c r="CF35" s="67">
        <v>0</v>
      </c>
      <c r="CG35" s="26" t="s">
        <v>61</v>
      </c>
      <c r="CH35" s="23">
        <v>21</v>
      </c>
      <c r="CI35" s="67">
        <v>41.623999999999995</v>
      </c>
      <c r="CJ35" s="23">
        <v>0</v>
      </c>
      <c r="CK35" s="67">
        <v>0</v>
      </c>
      <c r="CL35" s="26">
        <v>0</v>
      </c>
      <c r="CM35" s="23">
        <v>23</v>
      </c>
      <c r="CN35" s="25" t="s">
        <v>59</v>
      </c>
      <c r="CO35" s="23">
        <v>56</v>
      </c>
      <c r="CP35" s="67">
        <v>501.73199999999997</v>
      </c>
      <c r="CQ35" s="23">
        <v>0</v>
      </c>
      <c r="CR35" s="67">
        <v>0</v>
      </c>
      <c r="CS35" s="26">
        <v>0</v>
      </c>
      <c r="CT35" s="23">
        <v>6</v>
      </c>
      <c r="CU35" s="67">
        <v>55.396000000000001</v>
      </c>
      <c r="CV35" s="23">
        <v>0</v>
      </c>
      <c r="CW35" s="67">
        <v>0</v>
      </c>
      <c r="CX35" s="26">
        <v>0</v>
      </c>
      <c r="CY35" s="23">
        <v>6</v>
      </c>
      <c r="CZ35" s="67">
        <v>3.2889999999999997</v>
      </c>
      <c r="DA35" s="23">
        <v>0</v>
      </c>
      <c r="DB35" s="67">
        <v>0</v>
      </c>
      <c r="DC35" s="26">
        <v>0</v>
      </c>
      <c r="DD35" s="23">
        <v>23</v>
      </c>
      <c r="DE35" s="25" t="s">
        <v>59</v>
      </c>
      <c r="DF35" s="23">
        <v>0</v>
      </c>
      <c r="DG35" s="67">
        <v>0</v>
      </c>
      <c r="DH35" s="23">
        <v>0</v>
      </c>
      <c r="DI35" s="67">
        <v>0</v>
      </c>
      <c r="DJ35" s="26" t="s">
        <v>61</v>
      </c>
      <c r="DK35" s="23">
        <v>0</v>
      </c>
      <c r="DL35" s="67">
        <v>0</v>
      </c>
      <c r="DM35" s="23">
        <v>0</v>
      </c>
      <c r="DN35" s="67">
        <v>0</v>
      </c>
      <c r="DO35" s="26" t="s">
        <v>61</v>
      </c>
      <c r="DP35" s="23">
        <f t="shared" si="2"/>
        <v>3474</v>
      </c>
      <c r="DQ35" s="67">
        <v>2463.6589999999997</v>
      </c>
      <c r="DR35" s="23">
        <v>8</v>
      </c>
      <c r="DS35" s="67">
        <v>60.3</v>
      </c>
      <c r="DT35" s="26">
        <v>2.4475789871893796</v>
      </c>
      <c r="DU35" s="23">
        <v>23</v>
      </c>
      <c r="DV35" s="25" t="s">
        <v>59</v>
      </c>
      <c r="DW35" s="23">
        <v>0</v>
      </c>
      <c r="DX35" s="67">
        <v>0</v>
      </c>
      <c r="DY35" s="23">
        <v>0</v>
      </c>
      <c r="DZ35" s="67">
        <v>0</v>
      </c>
      <c r="EA35" s="26" t="s">
        <v>61</v>
      </c>
      <c r="EB35" s="23">
        <v>1</v>
      </c>
      <c r="EC35" s="67">
        <v>8.4480000000000004</v>
      </c>
      <c r="ED35" s="23">
        <v>0</v>
      </c>
      <c r="EE35" s="67">
        <v>0</v>
      </c>
      <c r="EF35" s="26">
        <v>0</v>
      </c>
      <c r="EG35" s="23">
        <v>2</v>
      </c>
      <c r="EH35" s="67">
        <v>67.683000000000007</v>
      </c>
      <c r="EI35" s="23">
        <v>0</v>
      </c>
      <c r="EJ35" s="67">
        <v>0</v>
      </c>
      <c r="EK35" s="26">
        <v>0</v>
      </c>
      <c r="EL35" s="23">
        <v>23</v>
      </c>
      <c r="EM35" s="25" t="s">
        <v>59</v>
      </c>
      <c r="EN35" s="23">
        <v>134</v>
      </c>
      <c r="EO35" s="88">
        <v>461.13099999999997</v>
      </c>
      <c r="EP35" s="23">
        <v>0</v>
      </c>
      <c r="EQ35" s="88">
        <v>0</v>
      </c>
      <c r="ER35" s="26">
        <v>0</v>
      </c>
      <c r="ES35" s="23">
        <v>260</v>
      </c>
      <c r="ET35" s="88">
        <v>346.90699999999998</v>
      </c>
      <c r="EU35" s="23">
        <v>193</v>
      </c>
      <c r="EV35" s="88">
        <v>827.45519999999999</v>
      </c>
      <c r="EW35" s="27">
        <v>238.52363890033931</v>
      </c>
      <c r="EX35" s="23">
        <v>23</v>
      </c>
      <c r="EY35" s="25" t="s">
        <v>59</v>
      </c>
      <c r="EZ35" s="23">
        <f t="shared" si="3"/>
        <v>397</v>
      </c>
      <c r="FA35" s="88">
        <v>884.16899999999998</v>
      </c>
      <c r="FB35" s="23">
        <v>193</v>
      </c>
      <c r="FC35" s="88">
        <v>827.45519999999999</v>
      </c>
      <c r="FD35" s="26">
        <v>93.585638039786517</v>
      </c>
      <c r="FE35" s="23">
        <f t="shared" si="4"/>
        <v>3871</v>
      </c>
      <c r="FF35" s="60">
        <v>3347.8279999999995</v>
      </c>
      <c r="FG35" s="23">
        <v>201</v>
      </c>
      <c r="FH35" s="88">
        <v>887.75520000000006</v>
      </c>
      <c r="FI35" s="27">
        <v>26.517347964112858</v>
      </c>
    </row>
    <row r="36" spans="1:165" s="10" customFormat="1" ht="35.1" customHeight="1" thickBot="1" x14ac:dyDescent="0.2">
      <c r="A36" s="110" t="s">
        <v>27</v>
      </c>
      <c r="B36" s="110"/>
      <c r="C36" s="95">
        <f>SUM(C25:C35)</f>
        <v>403579</v>
      </c>
      <c r="D36" s="68">
        <v>910798.02827251318</v>
      </c>
      <c r="E36" s="95">
        <v>399356</v>
      </c>
      <c r="F36" s="68">
        <v>527887.43859999999</v>
      </c>
      <c r="G36" s="26">
        <v>57.958781443700566</v>
      </c>
      <c r="H36" s="95">
        <f>SUM(H25:H35)</f>
        <v>121809</v>
      </c>
      <c r="I36" s="68">
        <v>261911.5556620998</v>
      </c>
      <c r="J36" s="95">
        <v>7135</v>
      </c>
      <c r="K36" s="68">
        <v>21579.136500000001</v>
      </c>
      <c r="L36" s="26">
        <v>8.2390929432071012</v>
      </c>
      <c r="M36" s="95">
        <f>SUM(M25:M35)</f>
        <v>94825</v>
      </c>
      <c r="N36" s="68">
        <v>194502.89925784443</v>
      </c>
      <c r="O36" s="93">
        <v>122696</v>
      </c>
      <c r="P36" s="68">
        <v>138503.06520000004</v>
      </c>
      <c r="Q36" s="26">
        <v>71.208740706940461</v>
      </c>
      <c r="R36" s="110" t="s">
        <v>27</v>
      </c>
      <c r="S36" s="110"/>
      <c r="T36" s="95">
        <f>SUM(T25:T35)</f>
        <v>35914</v>
      </c>
      <c r="U36" s="68">
        <v>33289.887658372601</v>
      </c>
      <c r="V36" s="28">
        <v>34</v>
      </c>
      <c r="W36" s="68">
        <v>18614.680099999998</v>
      </c>
      <c r="X36" s="26">
        <v>55.916920750912467</v>
      </c>
      <c r="Y36" s="95">
        <f>SUM(Y25:Y35)</f>
        <v>23379</v>
      </c>
      <c r="Z36" s="68">
        <v>69376.66394415978</v>
      </c>
      <c r="AA36" s="28">
        <v>1796</v>
      </c>
      <c r="AB36" s="68">
        <v>50587.1129</v>
      </c>
      <c r="AC36" s="26">
        <v>72.91661204798892</v>
      </c>
      <c r="AD36" s="95">
        <f>SUM(AD25:AD35)</f>
        <v>844</v>
      </c>
      <c r="AE36" s="68">
        <v>6068.422499886995</v>
      </c>
      <c r="AF36" s="43">
        <v>0</v>
      </c>
      <c r="AG36" s="29">
        <v>0</v>
      </c>
      <c r="AH36" s="26">
        <v>0</v>
      </c>
      <c r="AI36" s="110" t="s">
        <v>27</v>
      </c>
      <c r="AJ36" s="110"/>
      <c r="AK36" s="28">
        <f>SUM(AK25:AK35)</f>
        <v>584681</v>
      </c>
      <c r="AL36" s="68">
        <v>1275376.1355371459</v>
      </c>
      <c r="AM36" s="28">
        <v>408321</v>
      </c>
      <c r="AN36" s="68">
        <v>618668.36809999996</v>
      </c>
      <c r="AO36" s="26">
        <v>48.508698795703708</v>
      </c>
      <c r="AP36" s="95">
        <f>SUM(AP25:AP35)</f>
        <v>417725</v>
      </c>
      <c r="AQ36" s="68">
        <v>711008.28383625695</v>
      </c>
      <c r="AR36" s="43">
        <v>383201</v>
      </c>
      <c r="AS36" s="68">
        <v>472310.53002489998</v>
      </c>
      <c r="AT36" s="26">
        <v>66.428273869966844</v>
      </c>
      <c r="AU36" s="95">
        <f>SUM(AU25:AU35)</f>
        <v>55141</v>
      </c>
      <c r="AV36" s="68">
        <v>313851.3604702127</v>
      </c>
      <c r="AW36" s="28">
        <v>152696</v>
      </c>
      <c r="AX36" s="68">
        <v>968406.37770000042</v>
      </c>
      <c r="AY36" s="26">
        <v>308.55573678225647</v>
      </c>
      <c r="AZ36" s="110" t="s">
        <v>27</v>
      </c>
      <c r="BA36" s="110"/>
      <c r="BB36" s="55">
        <f>SUM(BB25:BB35)</f>
        <v>12378</v>
      </c>
      <c r="BC36" s="79">
        <v>208644.09912595747</v>
      </c>
      <c r="BD36" s="55">
        <v>2685</v>
      </c>
      <c r="BE36" s="79">
        <v>242705.77839999995</v>
      </c>
      <c r="BF36" s="54">
        <v>116.32525406504767</v>
      </c>
      <c r="BG36" s="55">
        <f>SUM(BG25:BG35)</f>
        <v>2840</v>
      </c>
      <c r="BH36" s="79">
        <v>114863.87570085107</v>
      </c>
      <c r="BI36" s="55">
        <v>542</v>
      </c>
      <c r="BJ36" s="79">
        <v>118929.46480000002</v>
      </c>
      <c r="BK36" s="54">
        <v>103.53948451969117</v>
      </c>
      <c r="BL36" s="55">
        <f>SUM(BL25:BL35)</f>
        <v>12859</v>
      </c>
      <c r="BM36" s="79">
        <v>42886.728579659117</v>
      </c>
      <c r="BN36" s="55">
        <v>818</v>
      </c>
      <c r="BO36" s="79">
        <v>3325.3894</v>
      </c>
      <c r="BP36" s="54">
        <v>7.7538891636915617</v>
      </c>
      <c r="BQ36" s="55">
        <f>SUM(BQ25:BQ35)</f>
        <v>1399</v>
      </c>
      <c r="BR36" s="79">
        <v>7320.0130039659098</v>
      </c>
      <c r="BS36" s="55">
        <v>0</v>
      </c>
      <c r="BT36" s="56">
        <v>0</v>
      </c>
      <c r="BU36" s="54">
        <v>0</v>
      </c>
      <c r="BV36" s="110" t="s">
        <v>27</v>
      </c>
      <c r="BW36" s="110"/>
      <c r="BX36" s="28">
        <f>SUM(BX25:BX35)</f>
        <v>83218</v>
      </c>
      <c r="BY36" s="68">
        <v>680246.06387668056</v>
      </c>
      <c r="BZ36" s="28">
        <v>156741</v>
      </c>
      <c r="CA36" s="68">
        <v>1333367.0103000004</v>
      </c>
      <c r="CB36" s="26">
        <v>196.01245506680681</v>
      </c>
      <c r="CC36" s="28">
        <f>SUM(CC25:CC35)</f>
        <v>438</v>
      </c>
      <c r="CD36" s="68">
        <v>10968.835999999998</v>
      </c>
      <c r="CE36" s="28">
        <v>0</v>
      </c>
      <c r="CF36" s="68">
        <v>0</v>
      </c>
      <c r="CG36" s="26">
        <v>0</v>
      </c>
      <c r="CH36" s="28">
        <f>SUM(CH25:CH35)</f>
        <v>7842</v>
      </c>
      <c r="CI36" s="68">
        <v>42961.481205589087</v>
      </c>
      <c r="CJ36" s="28">
        <v>3507</v>
      </c>
      <c r="CK36" s="68">
        <v>7272.3502000000008</v>
      </c>
      <c r="CL36" s="26">
        <v>16.927605836490343</v>
      </c>
      <c r="CM36" s="110" t="s">
        <v>27</v>
      </c>
      <c r="CN36" s="110"/>
      <c r="CO36" s="28">
        <f>SUM(CO25:CO35)</f>
        <v>19063</v>
      </c>
      <c r="CP36" s="68">
        <v>171063.35750176373</v>
      </c>
      <c r="CQ36" s="28">
        <v>5442</v>
      </c>
      <c r="CR36" s="68">
        <v>25750.177400000004</v>
      </c>
      <c r="CS36" s="26">
        <v>15.05300595993184</v>
      </c>
      <c r="CT36" s="28">
        <f>SUM(CT25:CT35)</f>
        <v>4964</v>
      </c>
      <c r="CU36" s="68">
        <v>13951.555120000001</v>
      </c>
      <c r="CV36" s="28">
        <v>11</v>
      </c>
      <c r="CW36" s="68">
        <v>145.00810000000001</v>
      </c>
      <c r="CX36" s="26">
        <v>1.039368720925786</v>
      </c>
      <c r="CY36" s="28">
        <f>SUM(CY25:CY35)</f>
        <v>5833</v>
      </c>
      <c r="CZ36" s="68">
        <v>4024.1209312021283</v>
      </c>
      <c r="DA36" s="28">
        <v>935</v>
      </c>
      <c r="DB36" s="68">
        <v>1117.0264000000002</v>
      </c>
      <c r="DC36" s="26">
        <v>27.758271162748336</v>
      </c>
      <c r="DD36" s="110" t="s">
        <v>27</v>
      </c>
      <c r="DE36" s="110"/>
      <c r="DF36" s="28">
        <f>SUM(DF25:DF35)</f>
        <v>48316</v>
      </c>
      <c r="DG36" s="87">
        <v>51606.741399593891</v>
      </c>
      <c r="DH36" s="28">
        <v>16956</v>
      </c>
      <c r="DI36" s="87">
        <v>164970.28869999998</v>
      </c>
      <c r="DJ36" s="26">
        <v>319.66809805452698</v>
      </c>
      <c r="DK36" s="28">
        <f>SUM(DK25:DK35)</f>
        <v>814</v>
      </c>
      <c r="DL36" s="87">
        <v>9319.1880000000001</v>
      </c>
      <c r="DM36" s="28">
        <v>0</v>
      </c>
      <c r="DN36" s="87">
        <v>0</v>
      </c>
      <c r="DO36" s="26">
        <v>0</v>
      </c>
      <c r="DP36" s="28">
        <f>SUM(DP25:DP35)</f>
        <v>754355</v>
      </c>
      <c r="DQ36" s="68">
        <v>2250198.2915719752</v>
      </c>
      <c r="DR36" s="28">
        <v>591913</v>
      </c>
      <c r="DS36" s="68">
        <v>2151290.2291999999</v>
      </c>
      <c r="DT36" s="26">
        <v>95.604473492739231</v>
      </c>
      <c r="DU36" s="26"/>
      <c r="DV36" s="26"/>
      <c r="DW36" s="39">
        <v>0</v>
      </c>
      <c r="DX36" s="70">
        <v>0</v>
      </c>
      <c r="DY36" s="39">
        <v>261</v>
      </c>
      <c r="DZ36" s="70">
        <v>39556.736299999997</v>
      </c>
      <c r="EA36" s="26" t="s">
        <v>61</v>
      </c>
      <c r="EB36" s="97">
        <f>SUM(EB25:EB35)</f>
        <v>1293</v>
      </c>
      <c r="EC36" s="87">
        <v>25538.747119099298</v>
      </c>
      <c r="ED36" s="39">
        <v>356</v>
      </c>
      <c r="EE36" s="87">
        <v>3364.3451999999997</v>
      </c>
      <c r="EF36" s="26">
        <v>13.17349353243705</v>
      </c>
      <c r="EG36" s="39">
        <f>SUM(EG25:EG35)</f>
        <v>2813</v>
      </c>
      <c r="EH36" s="68">
        <v>68140.635705677429</v>
      </c>
      <c r="EI36" s="39">
        <v>9592</v>
      </c>
      <c r="EJ36" s="68">
        <v>145858.02170000001</v>
      </c>
      <c r="EK36" s="26">
        <v>214.0543894101757</v>
      </c>
      <c r="EL36" s="110" t="s">
        <v>27</v>
      </c>
      <c r="EM36" s="110"/>
      <c r="EN36" s="39">
        <f>SUM(EN25:EN35)</f>
        <v>85872</v>
      </c>
      <c r="EO36" s="70">
        <v>306621.10775146523</v>
      </c>
      <c r="EP36" s="39">
        <v>274114</v>
      </c>
      <c r="EQ36" s="70">
        <v>922433.23220000009</v>
      </c>
      <c r="ER36" s="26">
        <v>300.83813830184431</v>
      </c>
      <c r="ES36" s="39">
        <f>SUM(ES25:ES35)</f>
        <v>122031</v>
      </c>
      <c r="ET36" s="70">
        <v>244728.07843502134</v>
      </c>
      <c r="EU36" s="39">
        <v>148502</v>
      </c>
      <c r="EV36" s="70">
        <v>658979.94479999971</v>
      </c>
      <c r="EW36" s="39">
        <v>269.27026478286507</v>
      </c>
      <c r="EX36" s="110" t="s">
        <v>27</v>
      </c>
      <c r="EY36" s="110"/>
      <c r="EZ36" s="39">
        <f>SUM(EZ25:EZ35)</f>
        <v>212009</v>
      </c>
      <c r="FA36" s="70">
        <v>645028.56901126332</v>
      </c>
      <c r="FB36" s="39">
        <v>432825</v>
      </c>
      <c r="FC36" s="70">
        <v>1770192.2802000004</v>
      </c>
      <c r="FD36" s="26">
        <v>274.43625991844863</v>
      </c>
      <c r="FE36" s="39">
        <f t="shared" si="4"/>
        <v>966364</v>
      </c>
      <c r="FF36" s="61">
        <v>2895226.8605832383</v>
      </c>
      <c r="FG36" s="39">
        <v>1024738</v>
      </c>
      <c r="FH36" s="70">
        <v>3921482.5093999999</v>
      </c>
      <c r="FI36" s="64">
        <v>135.44646752172036</v>
      </c>
    </row>
    <row r="37" spans="1:165" s="11" customFormat="1" ht="35.1" customHeight="1" thickBot="1" x14ac:dyDescent="0.2">
      <c r="A37" s="23" t="s">
        <v>30</v>
      </c>
      <c r="B37" s="24" t="s">
        <v>83</v>
      </c>
      <c r="C37" s="23"/>
      <c r="D37" s="67"/>
      <c r="E37" s="23"/>
      <c r="F37" s="24"/>
      <c r="G37" s="31"/>
      <c r="H37" s="23"/>
      <c r="I37" s="67"/>
      <c r="J37" s="23"/>
      <c r="K37" s="67"/>
      <c r="L37" s="31"/>
      <c r="M37" s="23"/>
      <c r="N37" s="67"/>
      <c r="O37" s="23"/>
      <c r="P37" s="67"/>
      <c r="Q37" s="31"/>
      <c r="R37" s="23" t="s">
        <v>30</v>
      </c>
      <c r="S37" s="24" t="s">
        <v>83</v>
      </c>
      <c r="T37" s="23"/>
      <c r="U37" s="67"/>
      <c r="V37" s="23"/>
      <c r="W37" s="67"/>
      <c r="X37" s="31"/>
      <c r="Y37" s="23"/>
      <c r="Z37" s="67"/>
      <c r="AA37" s="23"/>
      <c r="AB37" s="67"/>
      <c r="AC37" s="31"/>
      <c r="AD37" s="23"/>
      <c r="AE37" s="67"/>
      <c r="AF37" s="23"/>
      <c r="AG37" s="24"/>
      <c r="AH37" s="31"/>
      <c r="AI37" s="23" t="s">
        <v>30</v>
      </c>
      <c r="AJ37" s="24" t="s">
        <v>83</v>
      </c>
      <c r="AK37" s="23"/>
      <c r="AL37" s="67"/>
      <c r="AM37" s="23"/>
      <c r="AN37" s="67"/>
      <c r="AO37" s="31"/>
      <c r="AP37" s="23"/>
      <c r="AQ37" s="67"/>
      <c r="AR37" s="23"/>
      <c r="AS37" s="67"/>
      <c r="AT37" s="31"/>
      <c r="AU37" s="23"/>
      <c r="AV37" s="67"/>
      <c r="AW37" s="23"/>
      <c r="AX37" s="67"/>
      <c r="AY37" s="31"/>
      <c r="AZ37" s="23" t="s">
        <v>30</v>
      </c>
      <c r="BA37" s="24" t="s">
        <v>83</v>
      </c>
      <c r="BB37" s="52"/>
      <c r="BC37" s="78"/>
      <c r="BD37" s="52"/>
      <c r="BE37" s="78"/>
      <c r="BF37" s="58"/>
      <c r="BG37" s="52"/>
      <c r="BH37" s="78"/>
      <c r="BI37" s="52"/>
      <c r="BJ37" s="78"/>
      <c r="BK37" s="58"/>
      <c r="BL37" s="52"/>
      <c r="BM37" s="78"/>
      <c r="BN37" s="52"/>
      <c r="BO37" s="78"/>
      <c r="BP37" s="58"/>
      <c r="BQ37" s="52"/>
      <c r="BR37" s="78"/>
      <c r="BS37" s="52"/>
      <c r="BT37" s="53"/>
      <c r="BU37" s="58"/>
      <c r="BV37" s="23" t="s">
        <v>30</v>
      </c>
      <c r="BW37" s="24" t="s">
        <v>83</v>
      </c>
      <c r="BX37" s="23"/>
      <c r="BY37" s="67"/>
      <c r="BZ37" s="23"/>
      <c r="CA37" s="67"/>
      <c r="CB37" s="31"/>
      <c r="CC37" s="23"/>
      <c r="CD37" s="67"/>
      <c r="CE37" s="23"/>
      <c r="CF37" s="67"/>
      <c r="CG37" s="31"/>
      <c r="CH37" s="23"/>
      <c r="CI37" s="67"/>
      <c r="CJ37" s="23"/>
      <c r="CK37" s="67"/>
      <c r="CL37" s="31"/>
      <c r="CM37" s="23" t="s">
        <v>30</v>
      </c>
      <c r="CN37" s="24" t="s">
        <v>83</v>
      </c>
      <c r="CO37" s="23"/>
      <c r="CP37" s="67"/>
      <c r="CQ37" s="23"/>
      <c r="CR37" s="67"/>
      <c r="CS37" s="31"/>
      <c r="CT37" s="23"/>
      <c r="CU37" s="67"/>
      <c r="CV37" s="23"/>
      <c r="CW37" s="67"/>
      <c r="CX37" s="31"/>
      <c r="CY37" s="23"/>
      <c r="CZ37" s="67"/>
      <c r="DA37" s="23"/>
      <c r="DB37" s="67"/>
      <c r="DC37" s="31"/>
      <c r="DD37" s="23" t="s">
        <v>30</v>
      </c>
      <c r="DE37" s="24" t="s">
        <v>83</v>
      </c>
      <c r="DF37" s="23"/>
      <c r="DG37" s="67"/>
      <c r="DH37" s="23"/>
      <c r="DI37" s="67"/>
      <c r="DJ37" s="26"/>
      <c r="DK37" s="23"/>
      <c r="DL37" s="67"/>
      <c r="DM37" s="23"/>
      <c r="DN37" s="67"/>
      <c r="DO37" s="26"/>
      <c r="DP37" s="23"/>
      <c r="DQ37" s="67"/>
      <c r="DR37" s="23"/>
      <c r="DS37" s="67"/>
      <c r="DT37" s="26"/>
      <c r="DU37" s="23" t="s">
        <v>30</v>
      </c>
      <c r="DV37" s="24" t="s">
        <v>83</v>
      </c>
      <c r="DW37" s="23"/>
      <c r="DX37" s="67"/>
      <c r="DY37" s="23"/>
      <c r="DZ37" s="67"/>
      <c r="EA37" s="26"/>
      <c r="EB37" s="23"/>
      <c r="EC37" s="67"/>
      <c r="ED37" s="23"/>
      <c r="EE37" s="67"/>
      <c r="EF37" s="26"/>
      <c r="EG37" s="23"/>
      <c r="EH37" s="67"/>
      <c r="EI37" s="23"/>
      <c r="EJ37" s="67"/>
      <c r="EK37" s="26"/>
      <c r="EL37" s="23" t="s">
        <v>30</v>
      </c>
      <c r="EM37" s="24" t="s">
        <v>83</v>
      </c>
      <c r="EN37" s="23"/>
      <c r="EO37" s="88"/>
      <c r="EP37" s="23"/>
      <c r="EQ37" s="88"/>
      <c r="ER37" s="26"/>
      <c r="ES37" s="23"/>
      <c r="ET37" s="88"/>
      <c r="EU37" s="23"/>
      <c r="EV37" s="88"/>
      <c r="EW37" s="27"/>
      <c r="EX37" s="23" t="s">
        <v>30</v>
      </c>
      <c r="EY37" s="24" t="s">
        <v>83</v>
      </c>
      <c r="EZ37" s="23"/>
      <c r="FA37" s="88"/>
      <c r="FB37" s="23"/>
      <c r="FC37" s="88"/>
      <c r="FD37" s="26"/>
      <c r="FE37" s="23"/>
      <c r="FF37" s="60"/>
      <c r="FG37" s="23"/>
      <c r="FH37" s="60"/>
      <c r="FI37" s="63"/>
    </row>
    <row r="38" spans="1:165" s="11" customFormat="1" ht="35.1" customHeight="1" thickBot="1" x14ac:dyDescent="0.2">
      <c r="A38" s="23">
        <v>24</v>
      </c>
      <c r="B38" s="24" t="s">
        <v>82</v>
      </c>
      <c r="C38" s="23">
        <v>78269</v>
      </c>
      <c r="D38" s="67">
        <v>122134.3644680851</v>
      </c>
      <c r="E38" s="23">
        <v>49818</v>
      </c>
      <c r="F38" s="67">
        <v>30535.600100000003</v>
      </c>
      <c r="G38" s="26">
        <v>25.001644895756797</v>
      </c>
      <c r="H38" s="23">
        <v>17739</v>
      </c>
      <c r="I38" s="67">
        <v>35682.248583038381</v>
      </c>
      <c r="J38" s="23">
        <v>19169</v>
      </c>
      <c r="K38" s="67">
        <v>16832.328600000004</v>
      </c>
      <c r="L38" s="26">
        <v>47.172835985457709</v>
      </c>
      <c r="M38" s="23">
        <v>16061</v>
      </c>
      <c r="N38" s="67">
        <v>23536.628751123484</v>
      </c>
      <c r="O38" s="23">
        <v>17913</v>
      </c>
      <c r="P38" s="67">
        <v>13625.279699999999</v>
      </c>
      <c r="Q38" s="26">
        <v>57.889682690217981</v>
      </c>
      <c r="R38" s="23">
        <v>24</v>
      </c>
      <c r="S38" s="24" t="s">
        <v>82</v>
      </c>
      <c r="T38" s="23">
        <v>7706</v>
      </c>
      <c r="U38" s="67">
        <v>5034.6312765957446</v>
      </c>
      <c r="V38" s="23">
        <v>0</v>
      </c>
      <c r="W38" s="67">
        <v>0</v>
      </c>
      <c r="X38" s="26">
        <v>0</v>
      </c>
      <c r="Y38" s="23">
        <v>6337</v>
      </c>
      <c r="Z38" s="67">
        <v>15301.875116912724</v>
      </c>
      <c r="AA38" s="23">
        <v>0</v>
      </c>
      <c r="AB38" s="67">
        <v>0</v>
      </c>
      <c r="AC38" s="26">
        <v>0</v>
      </c>
      <c r="AD38" s="23">
        <v>141</v>
      </c>
      <c r="AE38" s="67">
        <v>887.99899999999991</v>
      </c>
      <c r="AF38" s="23">
        <v>0</v>
      </c>
      <c r="AG38" s="24">
        <v>0</v>
      </c>
      <c r="AH38" s="26">
        <v>0</v>
      </c>
      <c r="AI38" s="23">
        <v>24</v>
      </c>
      <c r="AJ38" s="24" t="s">
        <v>82</v>
      </c>
      <c r="AK38" s="23">
        <f t="shared" ref="AK38:AK39" si="7">C38+H38+T38+Y38</f>
        <v>110051</v>
      </c>
      <c r="AL38" s="67">
        <v>178153.11944463194</v>
      </c>
      <c r="AM38" s="23">
        <v>68987</v>
      </c>
      <c r="AN38" s="67">
        <v>47367.928699999989</v>
      </c>
      <c r="AO38" s="26">
        <v>26.588324048247401</v>
      </c>
      <c r="AP38" s="23">
        <v>64029</v>
      </c>
      <c r="AQ38" s="67">
        <v>95717.378676779175</v>
      </c>
      <c r="AR38" s="23">
        <v>59028</v>
      </c>
      <c r="AS38" s="67">
        <v>37330.686800000003</v>
      </c>
      <c r="AT38" s="26">
        <v>39.00094979205312</v>
      </c>
      <c r="AU38" s="23">
        <v>8173</v>
      </c>
      <c r="AV38" s="67">
        <v>52822.811476595736</v>
      </c>
      <c r="AW38" s="23">
        <v>30609</v>
      </c>
      <c r="AX38" s="67">
        <v>71820.864199999996</v>
      </c>
      <c r="AY38" s="26">
        <v>135.96562203399898</v>
      </c>
      <c r="AZ38" s="23">
        <v>24</v>
      </c>
      <c r="BA38" s="24" t="s">
        <v>82</v>
      </c>
      <c r="BB38" s="52">
        <v>1859</v>
      </c>
      <c r="BC38" s="78">
        <v>30804.342044680845</v>
      </c>
      <c r="BD38" s="52">
        <v>252</v>
      </c>
      <c r="BE38" s="78">
        <v>3215.9749999999999</v>
      </c>
      <c r="BF38" s="54">
        <v>10.440005487977368</v>
      </c>
      <c r="BG38" s="52">
        <v>224</v>
      </c>
      <c r="BH38" s="78">
        <v>9478.3525463829792</v>
      </c>
      <c r="BI38" s="52">
        <v>0</v>
      </c>
      <c r="BJ38" s="78">
        <v>0</v>
      </c>
      <c r="BK38" s="54">
        <v>0</v>
      </c>
      <c r="BL38" s="52">
        <v>1225</v>
      </c>
      <c r="BM38" s="78">
        <v>2895.9791100000002</v>
      </c>
      <c r="BN38" s="52">
        <v>0</v>
      </c>
      <c r="BO38" s="78">
        <v>0</v>
      </c>
      <c r="BP38" s="54">
        <v>0</v>
      </c>
      <c r="BQ38" s="52">
        <v>250</v>
      </c>
      <c r="BR38" s="78">
        <v>532.45000000000005</v>
      </c>
      <c r="BS38" s="52">
        <v>0</v>
      </c>
      <c r="BT38" s="53">
        <v>0</v>
      </c>
      <c r="BU38" s="54">
        <v>0</v>
      </c>
      <c r="BV38" s="23">
        <v>24</v>
      </c>
      <c r="BW38" s="24" t="s">
        <v>82</v>
      </c>
      <c r="BX38" s="23">
        <f t="shared" si="6"/>
        <v>11481</v>
      </c>
      <c r="BY38" s="67">
        <v>96001.485177659561</v>
      </c>
      <c r="BZ38" s="23">
        <v>30861</v>
      </c>
      <c r="CA38" s="67">
        <v>75036.839200000002</v>
      </c>
      <c r="CB38" s="26">
        <v>78.162164951029084</v>
      </c>
      <c r="CC38" s="23">
        <v>4</v>
      </c>
      <c r="CD38" s="67">
        <v>6.2040000000000006</v>
      </c>
      <c r="CE38" s="23">
        <v>0</v>
      </c>
      <c r="CF38" s="67">
        <v>0</v>
      </c>
      <c r="CG38" s="26">
        <v>0</v>
      </c>
      <c r="CH38" s="23">
        <v>519</v>
      </c>
      <c r="CI38" s="67">
        <v>1751.7050299777707</v>
      </c>
      <c r="CJ38" s="23">
        <v>114</v>
      </c>
      <c r="CK38" s="67">
        <v>324.52719999999999</v>
      </c>
      <c r="CL38" s="26">
        <v>18.526361142213439</v>
      </c>
      <c r="CM38" s="23">
        <v>24</v>
      </c>
      <c r="CN38" s="24" t="s">
        <v>82</v>
      </c>
      <c r="CO38" s="23">
        <v>1025</v>
      </c>
      <c r="CP38" s="67">
        <v>8006.5755496752508</v>
      </c>
      <c r="CQ38" s="23">
        <v>591</v>
      </c>
      <c r="CR38" s="67">
        <v>4720.7149999999992</v>
      </c>
      <c r="CS38" s="26">
        <v>58.9604753082168</v>
      </c>
      <c r="CT38" s="23">
        <v>295</v>
      </c>
      <c r="CU38" s="67">
        <v>874.95225000000005</v>
      </c>
      <c r="CV38" s="23">
        <v>0</v>
      </c>
      <c r="CW38" s="67">
        <v>0</v>
      </c>
      <c r="CX38" s="26">
        <v>0</v>
      </c>
      <c r="CY38" s="23">
        <v>686</v>
      </c>
      <c r="CZ38" s="67">
        <v>364.89617976595741</v>
      </c>
      <c r="DA38" s="23">
        <v>1</v>
      </c>
      <c r="DB38" s="67">
        <v>1.4350000000000001</v>
      </c>
      <c r="DC38" s="26">
        <v>0.39326254413526657</v>
      </c>
      <c r="DD38" s="23">
        <v>24</v>
      </c>
      <c r="DE38" s="24" t="s">
        <v>82</v>
      </c>
      <c r="DF38" s="23">
        <v>3482</v>
      </c>
      <c r="DG38" s="67">
        <v>4812.8968498304675</v>
      </c>
      <c r="DH38" s="23">
        <v>0</v>
      </c>
      <c r="DI38" s="67">
        <v>0</v>
      </c>
      <c r="DJ38" s="26">
        <v>0</v>
      </c>
      <c r="DK38" s="23">
        <v>96</v>
      </c>
      <c r="DL38" s="67">
        <v>376.3</v>
      </c>
      <c r="DM38" s="23">
        <v>0</v>
      </c>
      <c r="DN38" s="67">
        <v>0</v>
      </c>
      <c r="DO38" s="26">
        <v>0</v>
      </c>
      <c r="DP38" s="23">
        <f t="shared" si="2"/>
        <v>127543</v>
      </c>
      <c r="DQ38" s="67">
        <v>289971.83448154101</v>
      </c>
      <c r="DR38" s="23">
        <v>100554</v>
      </c>
      <c r="DS38" s="67">
        <v>127451.4451</v>
      </c>
      <c r="DT38" s="26">
        <v>43.953043000841276</v>
      </c>
      <c r="DU38" s="23">
        <v>24</v>
      </c>
      <c r="DV38" s="24" t="s">
        <v>82</v>
      </c>
      <c r="DW38" s="23">
        <v>0</v>
      </c>
      <c r="DX38" s="67">
        <v>0</v>
      </c>
      <c r="DY38" s="23">
        <v>0</v>
      </c>
      <c r="DZ38" s="67">
        <v>0</v>
      </c>
      <c r="EA38" s="26" t="s">
        <v>61</v>
      </c>
      <c r="EB38" s="23">
        <v>66</v>
      </c>
      <c r="EC38" s="67">
        <v>1269.6641560283688</v>
      </c>
      <c r="ED38" s="23">
        <v>1</v>
      </c>
      <c r="EE38" s="67">
        <v>1.8396999999999999</v>
      </c>
      <c r="EF38" s="26">
        <v>0.14489658475944994</v>
      </c>
      <c r="EG38" s="23">
        <v>70</v>
      </c>
      <c r="EH38" s="67">
        <v>5593.9419499980195</v>
      </c>
      <c r="EI38" s="23">
        <v>152</v>
      </c>
      <c r="EJ38" s="67">
        <v>2869.4108999999999</v>
      </c>
      <c r="EK38" s="26">
        <v>51.294970981974807</v>
      </c>
      <c r="EL38" s="23">
        <v>24</v>
      </c>
      <c r="EM38" s="24" t="s">
        <v>82</v>
      </c>
      <c r="EN38" s="23">
        <v>4786</v>
      </c>
      <c r="EO38" s="88">
        <v>47490.37931113191</v>
      </c>
      <c r="EP38" s="23">
        <v>2589</v>
      </c>
      <c r="EQ38" s="88">
        <v>13074.599299999996</v>
      </c>
      <c r="ER38" s="26">
        <v>27.531048371591478</v>
      </c>
      <c r="ES38" s="23">
        <v>11649</v>
      </c>
      <c r="ET38" s="88">
        <v>49246.81182914893</v>
      </c>
      <c r="EU38" s="23">
        <v>4809</v>
      </c>
      <c r="EV38" s="88">
        <v>19682.5779</v>
      </c>
      <c r="EW38" s="27">
        <v>39.967212432521336</v>
      </c>
      <c r="EX38" s="23">
        <v>24</v>
      </c>
      <c r="EY38" s="24" t="s">
        <v>82</v>
      </c>
      <c r="EZ38" s="23">
        <f t="shared" si="3"/>
        <v>16571</v>
      </c>
      <c r="FA38" s="88">
        <v>103600.79724630722</v>
      </c>
      <c r="FB38" s="23">
        <v>7551</v>
      </c>
      <c r="FC38" s="88">
        <v>35628.427799999998</v>
      </c>
      <c r="FD38" s="26">
        <v>34.390109677722528</v>
      </c>
      <c r="FE38" s="23">
        <f t="shared" si="4"/>
        <v>144114</v>
      </c>
      <c r="FF38" s="60">
        <v>393572.6317278482</v>
      </c>
      <c r="FG38" s="23">
        <v>108105</v>
      </c>
      <c r="FH38" s="88">
        <v>163079.87289999999</v>
      </c>
      <c r="FI38" s="27">
        <v>41.435775700168143</v>
      </c>
    </row>
    <row r="39" spans="1:165" s="11" customFormat="1" ht="35.1" customHeight="1" thickBot="1" x14ac:dyDescent="0.2">
      <c r="A39" s="23">
        <v>25</v>
      </c>
      <c r="B39" s="24" t="s">
        <v>63</v>
      </c>
      <c r="C39" s="23">
        <v>29175</v>
      </c>
      <c r="D39" s="67">
        <v>78771.003200000006</v>
      </c>
      <c r="E39" s="23">
        <v>11700</v>
      </c>
      <c r="F39" s="67">
        <v>12460.548699999999</v>
      </c>
      <c r="G39" s="26">
        <v>15.818700021329674</v>
      </c>
      <c r="H39" s="23">
        <v>13508</v>
      </c>
      <c r="I39" s="67">
        <v>21648.950499999999</v>
      </c>
      <c r="J39" s="23">
        <v>122</v>
      </c>
      <c r="K39" s="67">
        <v>134.1635</v>
      </c>
      <c r="L39" s="26">
        <v>0.6197228821785149</v>
      </c>
      <c r="M39" s="23">
        <v>5341</v>
      </c>
      <c r="N39" s="67">
        <v>13753.4095</v>
      </c>
      <c r="O39" s="23">
        <v>457</v>
      </c>
      <c r="P39" s="67">
        <v>295.20600000000002</v>
      </c>
      <c r="Q39" s="26">
        <v>2.1464204930421076</v>
      </c>
      <c r="R39" s="23">
        <v>25</v>
      </c>
      <c r="S39" s="24" t="s">
        <v>63</v>
      </c>
      <c r="T39" s="23">
        <v>2204</v>
      </c>
      <c r="U39" s="67">
        <v>3723.2040000000002</v>
      </c>
      <c r="V39" s="23">
        <v>0</v>
      </c>
      <c r="W39" s="67">
        <v>0</v>
      </c>
      <c r="X39" s="26">
        <v>0</v>
      </c>
      <c r="Y39" s="23">
        <v>1968</v>
      </c>
      <c r="Z39" s="67">
        <v>7550.8419999999996</v>
      </c>
      <c r="AA39" s="23">
        <v>0</v>
      </c>
      <c r="AB39" s="67">
        <v>0</v>
      </c>
      <c r="AC39" s="26">
        <v>0</v>
      </c>
      <c r="AD39" s="23">
        <v>146</v>
      </c>
      <c r="AE39" s="67">
        <v>245.81799999999998</v>
      </c>
      <c r="AF39" s="23">
        <v>0</v>
      </c>
      <c r="AG39" s="24">
        <v>0</v>
      </c>
      <c r="AH39" s="26">
        <v>0</v>
      </c>
      <c r="AI39" s="23">
        <v>25</v>
      </c>
      <c r="AJ39" s="24" t="s">
        <v>63</v>
      </c>
      <c r="AK39" s="23">
        <f t="shared" si="7"/>
        <v>46855</v>
      </c>
      <c r="AL39" s="67">
        <v>111693.9997</v>
      </c>
      <c r="AM39" s="23">
        <v>11822</v>
      </c>
      <c r="AN39" s="67">
        <v>12594.7122</v>
      </c>
      <c r="AO39" s="26">
        <v>11.276086659827977</v>
      </c>
      <c r="AP39" s="23">
        <v>33141</v>
      </c>
      <c r="AQ39" s="67">
        <v>59916.868999999992</v>
      </c>
      <c r="AR39" s="23">
        <v>0</v>
      </c>
      <c r="AS39" s="67">
        <v>0</v>
      </c>
      <c r="AT39" s="26">
        <v>0</v>
      </c>
      <c r="AU39" s="23">
        <v>3377</v>
      </c>
      <c r="AV39" s="67">
        <v>20591.5039</v>
      </c>
      <c r="AW39" s="23">
        <v>5564</v>
      </c>
      <c r="AX39" s="67">
        <v>14504.752500000002</v>
      </c>
      <c r="AY39" s="26">
        <v>70.44047181031786</v>
      </c>
      <c r="AZ39" s="23">
        <v>25</v>
      </c>
      <c r="BA39" s="24" t="s">
        <v>63</v>
      </c>
      <c r="BB39" s="52">
        <v>436</v>
      </c>
      <c r="BC39" s="78">
        <v>9923.3811999999998</v>
      </c>
      <c r="BD39" s="52">
        <v>0</v>
      </c>
      <c r="BE39" s="78">
        <v>0</v>
      </c>
      <c r="BF39" s="54">
        <v>0</v>
      </c>
      <c r="BG39" s="52">
        <v>136</v>
      </c>
      <c r="BH39" s="78">
        <v>12480.336000000001</v>
      </c>
      <c r="BI39" s="52">
        <v>0</v>
      </c>
      <c r="BJ39" s="78">
        <v>0</v>
      </c>
      <c r="BK39" s="54">
        <v>0</v>
      </c>
      <c r="BL39" s="52">
        <v>519</v>
      </c>
      <c r="BM39" s="78">
        <v>1978.0710000000001</v>
      </c>
      <c r="BN39" s="52">
        <v>0</v>
      </c>
      <c r="BO39" s="78">
        <v>0</v>
      </c>
      <c r="BP39" s="54">
        <v>0</v>
      </c>
      <c r="BQ39" s="52">
        <v>82</v>
      </c>
      <c r="BR39" s="78">
        <v>411.09800000000001</v>
      </c>
      <c r="BS39" s="52">
        <v>0</v>
      </c>
      <c r="BT39" s="53">
        <v>0</v>
      </c>
      <c r="BU39" s="54">
        <v>0</v>
      </c>
      <c r="BV39" s="23">
        <v>25</v>
      </c>
      <c r="BW39" s="24" t="s">
        <v>63</v>
      </c>
      <c r="BX39" s="23">
        <f t="shared" si="6"/>
        <v>4468</v>
      </c>
      <c r="BY39" s="67">
        <v>44973.292099999999</v>
      </c>
      <c r="BZ39" s="23">
        <v>5564</v>
      </c>
      <c r="CA39" s="67">
        <v>14504.752500000002</v>
      </c>
      <c r="CB39" s="26">
        <v>32.251925137586277</v>
      </c>
      <c r="CC39" s="23">
        <v>7</v>
      </c>
      <c r="CD39" s="67">
        <v>391.4</v>
      </c>
      <c r="CE39" s="23">
        <v>0</v>
      </c>
      <c r="CF39" s="67">
        <v>0</v>
      </c>
      <c r="CG39" s="26">
        <v>0</v>
      </c>
      <c r="CH39" s="23">
        <v>547</v>
      </c>
      <c r="CI39" s="67">
        <v>2498.33</v>
      </c>
      <c r="CJ39" s="23">
        <v>1</v>
      </c>
      <c r="CK39" s="67">
        <v>7</v>
      </c>
      <c r="CL39" s="26">
        <v>0.28018716502623753</v>
      </c>
      <c r="CM39" s="23">
        <v>25</v>
      </c>
      <c r="CN39" s="24" t="s">
        <v>63</v>
      </c>
      <c r="CO39" s="23">
        <v>1202</v>
      </c>
      <c r="CP39" s="67">
        <v>9174.2999999999993</v>
      </c>
      <c r="CQ39" s="23">
        <v>26</v>
      </c>
      <c r="CR39" s="67">
        <v>489.47</v>
      </c>
      <c r="CS39" s="26">
        <v>5.3352299357989175</v>
      </c>
      <c r="CT39" s="23">
        <v>589</v>
      </c>
      <c r="CU39" s="67">
        <v>2680.5370000000003</v>
      </c>
      <c r="CV39" s="23">
        <v>0</v>
      </c>
      <c r="CW39" s="67">
        <v>0</v>
      </c>
      <c r="CX39" s="26">
        <v>0</v>
      </c>
      <c r="CY39" s="23">
        <v>505</v>
      </c>
      <c r="CZ39" s="67">
        <v>393.30599999999998</v>
      </c>
      <c r="DA39" s="23">
        <v>0</v>
      </c>
      <c r="DB39" s="67">
        <v>0</v>
      </c>
      <c r="DC39" s="26">
        <v>0</v>
      </c>
      <c r="DD39" s="23">
        <v>25</v>
      </c>
      <c r="DE39" s="24" t="s">
        <v>63</v>
      </c>
      <c r="DF39" s="23">
        <v>3540</v>
      </c>
      <c r="DG39" s="67">
        <v>3420.2220000000002</v>
      </c>
      <c r="DH39" s="23">
        <v>0</v>
      </c>
      <c r="DI39" s="67">
        <v>0</v>
      </c>
      <c r="DJ39" s="26">
        <v>0</v>
      </c>
      <c r="DK39" s="23">
        <v>92</v>
      </c>
      <c r="DL39" s="67">
        <v>1594.691</v>
      </c>
      <c r="DM39" s="23">
        <v>0</v>
      </c>
      <c r="DN39" s="67">
        <v>0</v>
      </c>
      <c r="DO39" s="26">
        <v>0</v>
      </c>
      <c r="DP39" s="23">
        <f t="shared" si="2"/>
        <v>57713</v>
      </c>
      <c r="DQ39" s="67">
        <v>175225.38680000001</v>
      </c>
      <c r="DR39" s="23">
        <v>17413</v>
      </c>
      <c r="DS39" s="67">
        <v>27595.934699999998</v>
      </c>
      <c r="DT39" s="26">
        <v>15.748822247713251</v>
      </c>
      <c r="DU39" s="23">
        <v>25</v>
      </c>
      <c r="DV39" s="24" t="s">
        <v>63</v>
      </c>
      <c r="DW39" s="23">
        <v>0</v>
      </c>
      <c r="DX39" s="67">
        <v>0</v>
      </c>
      <c r="DY39" s="23">
        <v>0</v>
      </c>
      <c r="DZ39" s="67">
        <v>0</v>
      </c>
      <c r="EA39" s="26" t="s">
        <v>61</v>
      </c>
      <c r="EB39" s="23">
        <v>187</v>
      </c>
      <c r="EC39" s="67">
        <v>3824.0764999999997</v>
      </c>
      <c r="ED39" s="23">
        <v>0</v>
      </c>
      <c r="EE39" s="67">
        <v>0</v>
      </c>
      <c r="EF39" s="26">
        <v>0</v>
      </c>
      <c r="EG39" s="23">
        <v>241</v>
      </c>
      <c r="EH39" s="67">
        <v>6397.9860000000008</v>
      </c>
      <c r="EI39" s="23">
        <v>2</v>
      </c>
      <c r="EJ39" s="67">
        <v>71</v>
      </c>
      <c r="EK39" s="26">
        <v>1.1097242163393293</v>
      </c>
      <c r="EL39" s="23">
        <v>25</v>
      </c>
      <c r="EM39" s="24" t="s">
        <v>63</v>
      </c>
      <c r="EN39" s="23">
        <v>3090</v>
      </c>
      <c r="EO39" s="88">
        <v>17212.890000000003</v>
      </c>
      <c r="EP39" s="23">
        <v>782</v>
      </c>
      <c r="EQ39" s="88">
        <v>7417.7802000000001</v>
      </c>
      <c r="ER39" s="26">
        <v>43.094333374581481</v>
      </c>
      <c r="ES39" s="23">
        <v>2631</v>
      </c>
      <c r="ET39" s="88">
        <v>11517.785</v>
      </c>
      <c r="EU39" s="23">
        <v>1641</v>
      </c>
      <c r="EV39" s="88">
        <v>3885.4471999999996</v>
      </c>
      <c r="EW39" s="27">
        <v>33.734326521983171</v>
      </c>
      <c r="EX39" s="23">
        <v>25</v>
      </c>
      <c r="EY39" s="24" t="s">
        <v>63</v>
      </c>
      <c r="EZ39" s="23">
        <f t="shared" si="3"/>
        <v>6149</v>
      </c>
      <c r="FA39" s="88">
        <v>38952.737500000003</v>
      </c>
      <c r="FB39" s="23">
        <v>2425</v>
      </c>
      <c r="FC39" s="88">
        <v>11374.2274</v>
      </c>
      <c r="FD39" s="26">
        <v>29.200072010343302</v>
      </c>
      <c r="FE39" s="23">
        <f t="shared" si="4"/>
        <v>63862</v>
      </c>
      <c r="FF39" s="60">
        <v>214178.1243</v>
      </c>
      <c r="FG39" s="23">
        <v>19838</v>
      </c>
      <c r="FH39" s="88">
        <v>38970.162100000001</v>
      </c>
      <c r="FI39" s="27">
        <v>18.1952112184036</v>
      </c>
    </row>
    <row r="40" spans="1:165" s="10" customFormat="1" ht="35.1" customHeight="1" thickBot="1" x14ac:dyDescent="0.2">
      <c r="A40" s="110" t="s">
        <v>27</v>
      </c>
      <c r="B40" s="110"/>
      <c r="C40" s="95">
        <f>SUM(C38:C39)</f>
        <v>107444</v>
      </c>
      <c r="D40" s="68">
        <v>200905.36766808509</v>
      </c>
      <c r="E40" s="95">
        <v>61518</v>
      </c>
      <c r="F40" s="68">
        <v>42996.148800000003</v>
      </c>
      <c r="G40" s="26">
        <v>21.401194651520587</v>
      </c>
      <c r="H40" s="95">
        <f>SUM(H38:H39)</f>
        <v>31247</v>
      </c>
      <c r="I40" s="68">
        <v>57331.19908303838</v>
      </c>
      <c r="J40" s="95">
        <v>19291</v>
      </c>
      <c r="K40" s="68">
        <v>16966.492100000003</v>
      </c>
      <c r="L40" s="26">
        <v>29.593820417789928</v>
      </c>
      <c r="M40" s="95">
        <f>SUM(M38:M39)</f>
        <v>21402</v>
      </c>
      <c r="N40" s="68">
        <v>37290.038251123486</v>
      </c>
      <c r="O40" s="93">
        <v>18370</v>
      </c>
      <c r="P40" s="68">
        <v>13920.485699999999</v>
      </c>
      <c r="Q40" s="26">
        <v>37.330306840274154</v>
      </c>
      <c r="R40" s="110" t="s">
        <v>27</v>
      </c>
      <c r="S40" s="110"/>
      <c r="T40" s="95">
        <f>SUM(T38:T39)</f>
        <v>9910</v>
      </c>
      <c r="U40" s="68">
        <v>8757.8352765957443</v>
      </c>
      <c r="V40" s="28">
        <v>0</v>
      </c>
      <c r="W40" s="68">
        <v>0</v>
      </c>
      <c r="X40" s="26">
        <v>0</v>
      </c>
      <c r="Y40" s="95">
        <f>SUM(Y38:Y39)</f>
        <v>8305</v>
      </c>
      <c r="Z40" s="68">
        <v>22852.717116912725</v>
      </c>
      <c r="AA40" s="28">
        <v>0</v>
      </c>
      <c r="AB40" s="68">
        <v>0</v>
      </c>
      <c r="AC40" s="26">
        <v>0</v>
      </c>
      <c r="AD40" s="95">
        <f>SUM(AD38:AD39)</f>
        <v>287</v>
      </c>
      <c r="AE40" s="68">
        <v>1133.817</v>
      </c>
      <c r="AF40" s="43">
        <v>0</v>
      </c>
      <c r="AG40" s="29">
        <v>0</v>
      </c>
      <c r="AH40" s="26">
        <v>0</v>
      </c>
      <c r="AI40" s="110" t="s">
        <v>27</v>
      </c>
      <c r="AJ40" s="110"/>
      <c r="AK40" s="28">
        <f>SUM(AK38:AK39)</f>
        <v>156906</v>
      </c>
      <c r="AL40" s="68">
        <v>289847.11914463196</v>
      </c>
      <c r="AM40" s="28">
        <v>80809</v>
      </c>
      <c r="AN40" s="68">
        <v>59962.640899999991</v>
      </c>
      <c r="AO40" s="26">
        <v>20.68767875870417</v>
      </c>
      <c r="AP40" s="95">
        <f>SUM(AP38:AP39)</f>
        <v>97170</v>
      </c>
      <c r="AQ40" s="68">
        <v>155634.24767677917</v>
      </c>
      <c r="AR40" s="43">
        <v>59028</v>
      </c>
      <c r="AS40" s="68">
        <v>37330.686800000003</v>
      </c>
      <c r="AT40" s="26">
        <v>23.986164586041681</v>
      </c>
      <c r="AU40" s="95">
        <f>SUM(AU38:AU39)</f>
        <v>11550</v>
      </c>
      <c r="AV40" s="68">
        <v>73414.31537659574</v>
      </c>
      <c r="AW40" s="28">
        <v>36173</v>
      </c>
      <c r="AX40" s="68">
        <v>86325.616699999999</v>
      </c>
      <c r="AY40" s="26">
        <v>117.58689876378025</v>
      </c>
      <c r="AZ40" s="110" t="s">
        <v>27</v>
      </c>
      <c r="BA40" s="110"/>
      <c r="BB40" s="55">
        <f>SUM(BB38:BB39)</f>
        <v>2295</v>
      </c>
      <c r="BC40" s="79">
        <v>40727.723244680848</v>
      </c>
      <c r="BD40" s="55">
        <v>252</v>
      </c>
      <c r="BE40" s="79">
        <v>3215.9749999999999</v>
      </c>
      <c r="BF40" s="54">
        <v>7.8962798403419594</v>
      </c>
      <c r="BG40" s="55">
        <f>SUM(BG38:BG39)</f>
        <v>360</v>
      </c>
      <c r="BH40" s="79">
        <v>21958.688546382982</v>
      </c>
      <c r="BI40" s="55">
        <v>0</v>
      </c>
      <c r="BJ40" s="79">
        <v>0</v>
      </c>
      <c r="BK40" s="54">
        <v>0</v>
      </c>
      <c r="BL40" s="55">
        <f>SUM(BL38:BL39)</f>
        <v>1744</v>
      </c>
      <c r="BM40" s="79">
        <v>4874.0501100000001</v>
      </c>
      <c r="BN40" s="55">
        <v>0</v>
      </c>
      <c r="BO40" s="79">
        <v>0</v>
      </c>
      <c r="BP40" s="54">
        <v>0</v>
      </c>
      <c r="BQ40" s="55">
        <f>SUM(BQ38:BQ39)</f>
        <v>332</v>
      </c>
      <c r="BR40" s="79">
        <v>943.548</v>
      </c>
      <c r="BS40" s="55">
        <v>0</v>
      </c>
      <c r="BT40" s="56">
        <v>0</v>
      </c>
      <c r="BU40" s="54">
        <v>0</v>
      </c>
      <c r="BV40" s="110" t="s">
        <v>27</v>
      </c>
      <c r="BW40" s="110"/>
      <c r="BX40" s="28">
        <f>SUM(BX38:BX39)</f>
        <v>15949</v>
      </c>
      <c r="BY40" s="68">
        <v>140974.77727765957</v>
      </c>
      <c r="BZ40" s="28">
        <v>36425</v>
      </c>
      <c r="CA40" s="68">
        <v>89541.591700000004</v>
      </c>
      <c r="CB40" s="26">
        <v>63.516037002592064</v>
      </c>
      <c r="CC40" s="28">
        <f>SUM(CC38:CC39)</f>
        <v>11</v>
      </c>
      <c r="CD40" s="68">
        <v>397.60399999999998</v>
      </c>
      <c r="CE40" s="28">
        <v>0</v>
      </c>
      <c r="CF40" s="68">
        <v>0</v>
      </c>
      <c r="CG40" s="26">
        <v>0</v>
      </c>
      <c r="CH40" s="28">
        <f>SUM(CH38:CH39)</f>
        <v>1066</v>
      </c>
      <c r="CI40" s="68">
        <v>4250.035029977771</v>
      </c>
      <c r="CJ40" s="28">
        <v>115</v>
      </c>
      <c r="CK40" s="68">
        <v>331.52719999999999</v>
      </c>
      <c r="CL40" s="26">
        <v>7.8005757049426947</v>
      </c>
      <c r="CM40" s="110" t="s">
        <v>27</v>
      </c>
      <c r="CN40" s="110"/>
      <c r="CO40" s="28">
        <f>SUM(CO38:CO39)</f>
        <v>2227</v>
      </c>
      <c r="CP40" s="68">
        <v>17180.875549675249</v>
      </c>
      <c r="CQ40" s="28">
        <v>617</v>
      </c>
      <c r="CR40" s="68">
        <v>5210.1849999999995</v>
      </c>
      <c r="CS40" s="26">
        <v>30.325491765164912</v>
      </c>
      <c r="CT40" s="28">
        <f>SUM(CT38:CT39)</f>
        <v>884</v>
      </c>
      <c r="CU40" s="68">
        <v>3555.4892500000005</v>
      </c>
      <c r="CV40" s="28">
        <v>0</v>
      </c>
      <c r="CW40" s="68">
        <v>0</v>
      </c>
      <c r="CX40" s="26">
        <v>0</v>
      </c>
      <c r="CY40" s="28">
        <f>SUM(CY38:CY39)</f>
        <v>1191</v>
      </c>
      <c r="CZ40" s="68">
        <v>758.20217976595745</v>
      </c>
      <c r="DA40" s="28">
        <v>1</v>
      </c>
      <c r="DB40" s="68">
        <v>1.4350000000000001</v>
      </c>
      <c r="DC40" s="26">
        <v>0.18926350230791439</v>
      </c>
      <c r="DD40" s="110" t="s">
        <v>27</v>
      </c>
      <c r="DE40" s="110"/>
      <c r="DF40" s="28">
        <f>SUM(DF38:DF39)</f>
        <v>7022</v>
      </c>
      <c r="DG40" s="87">
        <v>8233.1188498304673</v>
      </c>
      <c r="DH40" s="28">
        <v>0</v>
      </c>
      <c r="DI40" s="87">
        <v>0</v>
      </c>
      <c r="DJ40" s="26">
        <v>0</v>
      </c>
      <c r="DK40" s="28">
        <f>SUM(DK38:DK39)</f>
        <v>188</v>
      </c>
      <c r="DL40" s="87">
        <v>1970.991</v>
      </c>
      <c r="DM40" s="28">
        <v>0</v>
      </c>
      <c r="DN40" s="70">
        <v>0</v>
      </c>
      <c r="DO40" s="26">
        <v>0</v>
      </c>
      <c r="DP40" s="28">
        <f>SUM(DP38:DP39)</f>
        <v>185256</v>
      </c>
      <c r="DQ40" s="68">
        <v>465197.22128154105</v>
      </c>
      <c r="DR40" s="28">
        <v>117967</v>
      </c>
      <c r="DS40" s="68">
        <v>155047.3798</v>
      </c>
      <c r="DT40" s="26">
        <v>33.329386485342759</v>
      </c>
      <c r="DU40" s="26"/>
      <c r="DV40" s="26"/>
      <c r="DW40" s="39">
        <v>0</v>
      </c>
      <c r="DX40" s="70">
        <v>0</v>
      </c>
      <c r="DY40" s="39">
        <v>0</v>
      </c>
      <c r="DZ40" s="70">
        <v>0</v>
      </c>
      <c r="EA40" s="26" t="s">
        <v>61</v>
      </c>
      <c r="EB40" s="97">
        <f>SUM(EB38:EB39)</f>
        <v>253</v>
      </c>
      <c r="EC40" s="87">
        <v>5093.7406560283689</v>
      </c>
      <c r="ED40" s="39">
        <v>1</v>
      </c>
      <c r="EE40" s="70">
        <v>1.8396999999999999</v>
      </c>
      <c r="EF40" s="26">
        <v>3.6116876068724491E-2</v>
      </c>
      <c r="EG40" s="39">
        <f>SUM(EG38:EG39)</f>
        <v>311</v>
      </c>
      <c r="EH40" s="68">
        <v>11991.92794999802</v>
      </c>
      <c r="EI40" s="39">
        <v>154</v>
      </c>
      <c r="EJ40" s="68">
        <v>2940.4108999999999</v>
      </c>
      <c r="EK40" s="26">
        <v>24.519918000345267</v>
      </c>
      <c r="EL40" s="110" t="s">
        <v>27</v>
      </c>
      <c r="EM40" s="110"/>
      <c r="EN40" s="39">
        <f>SUM(EN38:EN39)</f>
        <v>7876</v>
      </c>
      <c r="EO40" s="70">
        <v>64703.269311131909</v>
      </c>
      <c r="EP40" s="39">
        <v>3371</v>
      </c>
      <c r="EQ40" s="70">
        <v>20492.379499999995</v>
      </c>
      <c r="ER40" s="26">
        <v>31.671320040198296</v>
      </c>
      <c r="ES40" s="39">
        <f>SUM(ES38:ES39)</f>
        <v>14280</v>
      </c>
      <c r="ET40" s="70">
        <v>60764.596829148926</v>
      </c>
      <c r="EU40" s="39">
        <v>6450</v>
      </c>
      <c r="EV40" s="70">
        <v>23568.025099999999</v>
      </c>
      <c r="EW40" s="39">
        <v>38.785783712621225</v>
      </c>
      <c r="EX40" s="110" t="s">
        <v>27</v>
      </c>
      <c r="EY40" s="110"/>
      <c r="EZ40" s="39">
        <f>SUM(EZ38:EZ39)</f>
        <v>22720</v>
      </c>
      <c r="FA40" s="70">
        <v>142553.53474630724</v>
      </c>
      <c r="FB40" s="39">
        <v>9976</v>
      </c>
      <c r="FC40" s="70">
        <v>47002.655199999994</v>
      </c>
      <c r="FD40" s="26">
        <v>32.971932462879579</v>
      </c>
      <c r="FE40" s="39">
        <f>SUM(FE38:FE39)</f>
        <v>207976</v>
      </c>
      <c r="FF40" s="61">
        <v>607750.75602784823</v>
      </c>
      <c r="FG40" s="39">
        <v>127943</v>
      </c>
      <c r="FH40" s="70">
        <v>202050.03499999997</v>
      </c>
      <c r="FI40" s="64">
        <v>33.245542353671986</v>
      </c>
    </row>
    <row r="41" spans="1:165" s="10" customFormat="1" ht="35.1" customHeight="1" thickBot="1" x14ac:dyDescent="0.2">
      <c r="A41" s="110" t="s">
        <v>31</v>
      </c>
      <c r="B41" s="110"/>
      <c r="C41" s="95">
        <f>C40+C36+C23</f>
        <v>650053</v>
      </c>
      <c r="D41" s="68">
        <v>1422963.4990065556</v>
      </c>
      <c r="E41" s="95">
        <v>492348</v>
      </c>
      <c r="F41" s="68">
        <v>603208.08319999999</v>
      </c>
      <c r="G41" s="26">
        <v>42.390973740445958</v>
      </c>
      <c r="H41" s="95">
        <f>H40+H36+H23</f>
        <v>186735</v>
      </c>
      <c r="I41" s="68">
        <v>397752.54038009542</v>
      </c>
      <c r="J41" s="95">
        <v>33121</v>
      </c>
      <c r="K41" s="68">
        <v>52403.023300000001</v>
      </c>
      <c r="L41" s="26">
        <v>13.174780291767155</v>
      </c>
      <c r="M41" s="95">
        <f>M40+M36+M23</f>
        <v>136901</v>
      </c>
      <c r="N41" s="68">
        <v>288709.11048009538</v>
      </c>
      <c r="O41" s="93">
        <v>145363</v>
      </c>
      <c r="P41" s="68">
        <v>159068.94870000004</v>
      </c>
      <c r="Q41" s="26">
        <v>55.096615564186294</v>
      </c>
      <c r="R41" s="110" t="s">
        <v>31</v>
      </c>
      <c r="S41" s="110"/>
      <c r="T41" s="95">
        <f>T40+T36+T23</f>
        <v>58199</v>
      </c>
      <c r="U41" s="68">
        <v>60907.038892415156</v>
      </c>
      <c r="V41" s="28">
        <v>187</v>
      </c>
      <c r="W41" s="68">
        <v>25992.874499999998</v>
      </c>
      <c r="X41" s="26">
        <v>42.676306339425288</v>
      </c>
      <c r="Y41" s="95">
        <f>Y40+Y36+Y23</f>
        <v>42657</v>
      </c>
      <c r="Z41" s="68">
        <v>138933.55837679113</v>
      </c>
      <c r="AA41" s="28">
        <v>2631</v>
      </c>
      <c r="AB41" s="68">
        <v>61200.537700000001</v>
      </c>
      <c r="AC41" s="26">
        <v>44.050219698557406</v>
      </c>
      <c r="AD41" s="95">
        <f>AD40+AD36+AD23</f>
        <v>1564</v>
      </c>
      <c r="AE41" s="68">
        <v>9696.7054998869935</v>
      </c>
      <c r="AF41" s="43">
        <v>16</v>
      </c>
      <c r="AG41" s="29">
        <v>18.27</v>
      </c>
      <c r="AH41" s="26">
        <v>0.18841450841435703</v>
      </c>
      <c r="AI41" s="110" t="s">
        <v>31</v>
      </c>
      <c r="AJ41" s="110"/>
      <c r="AK41" s="28">
        <f>AK40+AK36+AK23</f>
        <v>937644</v>
      </c>
      <c r="AL41" s="68">
        <v>2020556.636655858</v>
      </c>
      <c r="AM41" s="28">
        <v>528287</v>
      </c>
      <c r="AN41" s="68">
        <v>742804.5186999999</v>
      </c>
      <c r="AO41" s="26">
        <v>36.76237058761123</v>
      </c>
      <c r="AP41" s="95">
        <f>AP40+AP36+AP23</f>
        <v>670411</v>
      </c>
      <c r="AQ41" s="68">
        <v>1114832.4082374843</v>
      </c>
      <c r="AR41" s="43">
        <v>473958</v>
      </c>
      <c r="AS41" s="68">
        <v>541458.59552490001</v>
      </c>
      <c r="AT41" s="26">
        <v>48.568609193997993</v>
      </c>
      <c r="AU41" s="95">
        <f>AU40+AU36+AU23</f>
        <v>87612</v>
      </c>
      <c r="AV41" s="68">
        <v>537646.4169212766</v>
      </c>
      <c r="AW41" s="28">
        <v>211920</v>
      </c>
      <c r="AX41" s="68">
        <v>1202555.3207000005</v>
      </c>
      <c r="AY41" s="26">
        <v>223.67029386826204</v>
      </c>
      <c r="AZ41" s="110" t="s">
        <v>31</v>
      </c>
      <c r="BA41" s="110"/>
      <c r="BB41" s="55">
        <f>BB40+BB36+BB23</f>
        <v>19419</v>
      </c>
      <c r="BC41" s="79">
        <v>368906.91987404256</v>
      </c>
      <c r="BD41" s="55">
        <v>4260</v>
      </c>
      <c r="BE41" s="79">
        <v>308355.00869999995</v>
      </c>
      <c r="BF41" s="54">
        <v>83.586127580714091</v>
      </c>
      <c r="BG41" s="55">
        <f>BG40+BG36+BG23</f>
        <v>4333</v>
      </c>
      <c r="BH41" s="79">
        <v>192383.03746000002</v>
      </c>
      <c r="BI41" s="55">
        <v>686</v>
      </c>
      <c r="BJ41" s="79">
        <v>155084.87790000002</v>
      </c>
      <c r="BK41" s="54">
        <v>80.612552929592368</v>
      </c>
      <c r="BL41" s="55">
        <f>BL40+BL36+BL23</f>
        <v>21203</v>
      </c>
      <c r="BM41" s="79">
        <v>75465.632584127205</v>
      </c>
      <c r="BN41" s="55">
        <v>854</v>
      </c>
      <c r="BO41" s="79">
        <v>3569.9937</v>
      </c>
      <c r="BP41" s="54">
        <v>4.7306218443478363</v>
      </c>
      <c r="BQ41" s="55">
        <f>BQ40+BQ36+BQ23</f>
        <v>2157</v>
      </c>
      <c r="BR41" s="79">
        <v>11434.69600396591</v>
      </c>
      <c r="BS41" s="55">
        <v>0</v>
      </c>
      <c r="BT41" s="56">
        <v>0</v>
      </c>
      <c r="BU41" s="54">
        <v>0</v>
      </c>
      <c r="BV41" s="110" t="s">
        <v>31</v>
      </c>
      <c r="BW41" s="110"/>
      <c r="BX41" s="28">
        <f>BX40+BX36+BX23</f>
        <v>132567</v>
      </c>
      <c r="BY41" s="68">
        <v>1174402.0068394467</v>
      </c>
      <c r="BZ41" s="28">
        <v>217720</v>
      </c>
      <c r="CA41" s="68">
        <v>1669565.2010000004</v>
      </c>
      <c r="CB41" s="26">
        <v>142.1630064728123</v>
      </c>
      <c r="CC41" s="28">
        <f>CC40+CC36+CC23</f>
        <v>745</v>
      </c>
      <c r="CD41" s="68">
        <v>18973.800893617023</v>
      </c>
      <c r="CE41" s="28">
        <v>0</v>
      </c>
      <c r="CF41" s="68">
        <v>0</v>
      </c>
      <c r="CG41" s="26">
        <v>0</v>
      </c>
      <c r="CH41" s="28">
        <f>CH40+CH36+CH23</f>
        <v>14271</v>
      </c>
      <c r="CI41" s="68">
        <v>72937.678133074005</v>
      </c>
      <c r="CJ41" s="28">
        <v>4814</v>
      </c>
      <c r="CK41" s="68">
        <v>10566.468600000002</v>
      </c>
      <c r="CL41" s="26">
        <v>14.486982408079394</v>
      </c>
      <c r="CM41" s="110" t="s">
        <v>31</v>
      </c>
      <c r="CN41" s="110"/>
      <c r="CO41" s="28">
        <f>CO40+CO36+CO23</f>
        <v>32783</v>
      </c>
      <c r="CP41" s="68">
        <v>302767.17413602467</v>
      </c>
      <c r="CQ41" s="28">
        <v>7360</v>
      </c>
      <c r="CR41" s="68">
        <v>35364.57220000001</v>
      </c>
      <c r="CS41" s="26">
        <v>11.680451257939778</v>
      </c>
      <c r="CT41" s="28">
        <f>CT40+CT36+CT23</f>
        <v>9035</v>
      </c>
      <c r="CU41" s="68">
        <v>26811.862956595745</v>
      </c>
      <c r="CV41" s="28">
        <v>11</v>
      </c>
      <c r="CW41" s="68">
        <v>145.00810000000001</v>
      </c>
      <c r="CX41" s="26">
        <v>0.54083560040100787</v>
      </c>
      <c r="CY41" s="28">
        <f>CY40+CY36+CY23</f>
        <v>8819</v>
      </c>
      <c r="CZ41" s="68">
        <v>6463.9406011595747</v>
      </c>
      <c r="DA41" s="28">
        <v>966</v>
      </c>
      <c r="DB41" s="68">
        <v>1165.3374000000001</v>
      </c>
      <c r="DC41" s="26">
        <v>18.028281382891244</v>
      </c>
      <c r="DD41" s="110" t="s">
        <v>31</v>
      </c>
      <c r="DE41" s="110"/>
      <c r="DF41" s="28">
        <f>DF40+DF36+DF23</f>
        <v>93215</v>
      </c>
      <c r="DG41" s="87">
        <v>83768.46937187812</v>
      </c>
      <c r="DH41" s="28">
        <v>17675</v>
      </c>
      <c r="DI41" s="87">
        <v>168313.61399999997</v>
      </c>
      <c r="DJ41" s="26">
        <v>200.92716897189061</v>
      </c>
      <c r="DK41" s="28">
        <f>DK40+DK36+DK23</f>
        <v>1397</v>
      </c>
      <c r="DL41" s="87">
        <v>13807.651829787235</v>
      </c>
      <c r="DM41" s="28">
        <v>1</v>
      </c>
      <c r="DN41" s="70">
        <v>2</v>
      </c>
      <c r="DO41" s="26">
        <v>1.4484722128388274E-2</v>
      </c>
      <c r="DP41" s="28">
        <f>DP40+DP36+DP23</f>
        <v>1229079</v>
      </c>
      <c r="DQ41" s="68">
        <v>3706681.5695876535</v>
      </c>
      <c r="DR41" s="28">
        <v>776833</v>
      </c>
      <c r="DS41" s="68">
        <v>2627924.7200000002</v>
      </c>
      <c r="DT41" s="26">
        <v>70.896964593922249</v>
      </c>
      <c r="DU41" s="26"/>
      <c r="DV41" s="26"/>
      <c r="DW41" s="39">
        <v>0</v>
      </c>
      <c r="DX41" s="70">
        <v>0</v>
      </c>
      <c r="DY41" s="39">
        <v>306</v>
      </c>
      <c r="DZ41" s="68">
        <v>40106.701999999997</v>
      </c>
      <c r="EA41" s="26" t="s">
        <v>61</v>
      </c>
      <c r="EB41" s="97">
        <f>EB40+EB36+EB23</f>
        <v>2075</v>
      </c>
      <c r="EC41" s="87">
        <v>40012.619981461001</v>
      </c>
      <c r="ED41" s="39">
        <v>753</v>
      </c>
      <c r="EE41" s="70">
        <v>6517.7371999999996</v>
      </c>
      <c r="EF41" s="26">
        <v>16.28920376376217</v>
      </c>
      <c r="EG41" s="39">
        <f>EG40+EG36+EG23</f>
        <v>4227</v>
      </c>
      <c r="EH41" s="68">
        <v>113989.60834685643</v>
      </c>
      <c r="EI41" s="39">
        <v>12865</v>
      </c>
      <c r="EJ41" s="68">
        <v>195606.85749999998</v>
      </c>
      <c r="EK41" s="26">
        <v>171.60060494706872</v>
      </c>
      <c r="EL41" s="110" t="s">
        <v>31</v>
      </c>
      <c r="EM41" s="110"/>
      <c r="EN41" s="39">
        <f>EN40+EN36+EN23</f>
        <v>129409</v>
      </c>
      <c r="EO41" s="70">
        <v>529342.61564252502</v>
      </c>
      <c r="EP41" s="39">
        <v>285974</v>
      </c>
      <c r="EQ41" s="70">
        <v>995017.92220000015</v>
      </c>
      <c r="ER41" s="26">
        <v>187.97238174225413</v>
      </c>
      <c r="ES41" s="39">
        <f>ES40+ES36+ES23</f>
        <v>183591</v>
      </c>
      <c r="ET41" s="70">
        <v>438046.54617672344</v>
      </c>
      <c r="EU41" s="39">
        <v>239205</v>
      </c>
      <c r="EV41" s="70">
        <v>1282277.8762999997</v>
      </c>
      <c r="EW41" s="39">
        <v>292.72639802590373</v>
      </c>
      <c r="EX41" s="110" t="s">
        <v>31</v>
      </c>
      <c r="EY41" s="110"/>
      <c r="EZ41" s="39">
        <f>EZ40+EZ36+EZ23</f>
        <v>319302</v>
      </c>
      <c r="FA41" s="70">
        <v>1121391.3901475659</v>
      </c>
      <c r="FB41" s="39">
        <v>539103</v>
      </c>
      <c r="FC41" s="70">
        <v>2519527.0952000003</v>
      </c>
      <c r="FD41" s="26">
        <v>224.67865522567027</v>
      </c>
      <c r="FE41" s="39">
        <f>FE40+FE36+FE23</f>
        <v>1548381</v>
      </c>
      <c r="FF41" s="61">
        <v>4828072.9597352194</v>
      </c>
      <c r="FG41" s="39">
        <v>1315936</v>
      </c>
      <c r="FH41" s="70">
        <v>5147451.8152000001</v>
      </c>
      <c r="FI41" s="64">
        <v>106.61503788630186</v>
      </c>
    </row>
    <row r="42" spans="1:165" s="11" customFormat="1" ht="35.1" customHeight="1" thickBot="1" x14ac:dyDescent="0.2">
      <c r="A42" s="23" t="s">
        <v>32</v>
      </c>
      <c r="B42" s="24" t="s">
        <v>47</v>
      </c>
      <c r="C42" s="35"/>
      <c r="D42" s="69"/>
      <c r="E42" s="36"/>
      <c r="F42" s="37"/>
      <c r="G42" s="37"/>
      <c r="H42" s="35"/>
      <c r="I42" s="69"/>
      <c r="J42" s="36"/>
      <c r="K42" s="69"/>
      <c r="L42" s="37"/>
      <c r="M42" s="36"/>
      <c r="N42" s="69"/>
      <c r="O42" s="36"/>
      <c r="P42" s="69"/>
      <c r="Q42" s="37"/>
      <c r="R42" s="23" t="s">
        <v>32</v>
      </c>
      <c r="S42" s="24" t="s">
        <v>47</v>
      </c>
      <c r="T42" s="36"/>
      <c r="U42" s="69"/>
      <c r="V42" s="36"/>
      <c r="W42" s="69"/>
      <c r="X42" s="37"/>
      <c r="Y42" s="36"/>
      <c r="Z42" s="69"/>
      <c r="AA42" s="36"/>
      <c r="AB42" s="69"/>
      <c r="AC42" s="38"/>
      <c r="AD42" s="36"/>
      <c r="AE42" s="69"/>
      <c r="AF42" s="36"/>
      <c r="AG42" s="37"/>
      <c r="AH42" s="38"/>
      <c r="AI42" s="23" t="s">
        <v>32</v>
      </c>
      <c r="AJ42" s="24" t="s">
        <v>47</v>
      </c>
      <c r="AK42" s="23"/>
      <c r="AL42" s="76"/>
      <c r="AM42" s="37"/>
      <c r="AN42" s="77"/>
      <c r="AO42" s="37"/>
      <c r="AP42" s="23"/>
      <c r="AQ42" s="76"/>
      <c r="AR42" s="37"/>
      <c r="AS42" s="77"/>
      <c r="AT42" s="37"/>
      <c r="AU42" s="37"/>
      <c r="AV42" s="77"/>
      <c r="AW42" s="37"/>
      <c r="AX42" s="77"/>
      <c r="AY42" s="37"/>
      <c r="AZ42" s="23" t="s">
        <v>32</v>
      </c>
      <c r="BA42" s="37"/>
      <c r="BB42" s="57"/>
      <c r="BC42" s="80"/>
      <c r="BD42" s="57"/>
      <c r="BE42" s="80"/>
      <c r="BF42" s="5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7"/>
      <c r="BR42" s="147"/>
      <c r="BS42" s="147"/>
      <c r="BT42" s="147"/>
      <c r="BU42" s="147"/>
      <c r="BV42" s="23" t="s">
        <v>32</v>
      </c>
      <c r="BW42" s="24" t="s">
        <v>86</v>
      </c>
      <c r="BX42" s="35"/>
      <c r="BY42" s="69"/>
      <c r="BZ42" s="36"/>
      <c r="CA42" s="69"/>
      <c r="CB42" s="37"/>
      <c r="CC42" s="36"/>
      <c r="CD42" s="69"/>
      <c r="CE42" s="36"/>
      <c r="CF42" s="69"/>
      <c r="CG42" s="37"/>
      <c r="CH42" s="36"/>
      <c r="CI42" s="69"/>
      <c r="CJ42" s="36"/>
      <c r="CK42" s="69"/>
      <c r="CL42" s="38"/>
      <c r="CM42" s="23" t="s">
        <v>32</v>
      </c>
      <c r="CN42" s="24" t="s">
        <v>47</v>
      </c>
      <c r="CO42" s="35"/>
      <c r="CP42" s="69"/>
      <c r="CQ42" s="36"/>
      <c r="CR42" s="69"/>
      <c r="CS42" s="37"/>
      <c r="CT42" s="36"/>
      <c r="CU42" s="69"/>
      <c r="CV42" s="36"/>
      <c r="CW42" s="69"/>
      <c r="CX42" s="37"/>
      <c r="CY42" s="36"/>
      <c r="CZ42" s="69"/>
      <c r="DA42" s="36"/>
      <c r="DB42" s="69"/>
      <c r="DC42" s="38"/>
      <c r="DD42" s="23" t="s">
        <v>32</v>
      </c>
      <c r="DE42" s="24" t="s">
        <v>47</v>
      </c>
      <c r="DF42" s="35"/>
      <c r="DG42" s="69"/>
      <c r="DH42" s="36"/>
      <c r="DI42" s="69"/>
      <c r="DJ42" s="37"/>
      <c r="DK42" s="36"/>
      <c r="DL42" s="69"/>
      <c r="DM42" s="36"/>
      <c r="DN42" s="69"/>
      <c r="DO42" s="37"/>
      <c r="DP42" s="36"/>
      <c r="DQ42" s="69"/>
      <c r="DR42" s="36"/>
      <c r="DS42" s="69"/>
      <c r="DT42" s="38"/>
      <c r="DU42" s="23" t="s">
        <v>32</v>
      </c>
      <c r="DV42" s="24" t="s">
        <v>47</v>
      </c>
      <c r="DW42" s="35"/>
      <c r="DX42" s="69"/>
      <c r="DY42" s="36"/>
      <c r="DZ42" s="69"/>
      <c r="EA42" s="37"/>
      <c r="EB42" s="36"/>
      <c r="EC42" s="69"/>
      <c r="ED42" s="36"/>
      <c r="EE42" s="69"/>
      <c r="EF42" s="37"/>
      <c r="EG42" s="36"/>
      <c r="EH42" s="69"/>
      <c r="EI42" s="36"/>
      <c r="EJ42" s="69"/>
      <c r="EK42" s="38"/>
      <c r="EL42" s="23" t="s">
        <v>32</v>
      </c>
      <c r="EM42" s="24" t="s">
        <v>47</v>
      </c>
      <c r="EN42" s="35"/>
      <c r="EO42" s="69"/>
      <c r="EP42" s="36"/>
      <c r="EQ42" s="69"/>
      <c r="ER42" s="37"/>
      <c r="ES42" s="36"/>
      <c r="ET42" s="69"/>
      <c r="EU42" s="36"/>
      <c r="EV42" s="69"/>
      <c r="EW42" s="37"/>
      <c r="EX42" s="23" t="s">
        <v>32</v>
      </c>
      <c r="EY42" s="24" t="s">
        <v>47</v>
      </c>
      <c r="EZ42" s="35"/>
      <c r="FA42" s="69"/>
      <c r="FB42" s="36"/>
      <c r="FC42" s="69"/>
      <c r="FD42" s="37"/>
      <c r="FE42" s="36"/>
      <c r="FF42" s="62"/>
      <c r="FG42" s="36"/>
      <c r="FH42" s="62"/>
      <c r="FI42" s="62"/>
    </row>
    <row r="43" spans="1:165" s="11" customFormat="1" ht="35.1" customHeight="1" thickBot="1" x14ac:dyDescent="0.2">
      <c r="A43" s="23">
        <v>26</v>
      </c>
      <c r="B43" s="24" t="s">
        <v>68</v>
      </c>
      <c r="C43" s="23">
        <v>17799</v>
      </c>
      <c r="D43" s="67">
        <v>26317.481600000003</v>
      </c>
      <c r="E43" s="23">
        <v>42</v>
      </c>
      <c r="F43" s="67">
        <v>113.48</v>
      </c>
      <c r="G43" s="26">
        <v>0.43119627373464181</v>
      </c>
      <c r="H43" s="23">
        <v>3823</v>
      </c>
      <c r="I43" s="67">
        <v>6555.3106999999991</v>
      </c>
      <c r="J43" s="23">
        <v>547</v>
      </c>
      <c r="K43" s="67">
        <v>781.23</v>
      </c>
      <c r="L43" s="26">
        <v>11.917512925817537</v>
      </c>
      <c r="M43" s="23">
        <v>2454</v>
      </c>
      <c r="N43" s="67">
        <v>4489.9561999999996</v>
      </c>
      <c r="O43" s="23">
        <v>18</v>
      </c>
      <c r="P43" s="67">
        <v>100.57</v>
      </c>
      <c r="Q43" s="26">
        <v>2.2398882198449952</v>
      </c>
      <c r="R43" s="23">
        <v>26</v>
      </c>
      <c r="S43" s="24" t="s">
        <v>68</v>
      </c>
      <c r="T43" s="23">
        <v>3078</v>
      </c>
      <c r="U43" s="67">
        <v>2586.0615000000003</v>
      </c>
      <c r="V43" s="23">
        <v>0</v>
      </c>
      <c r="W43" s="67">
        <v>0</v>
      </c>
      <c r="X43" s="26">
        <v>0</v>
      </c>
      <c r="Y43" s="23">
        <v>2779</v>
      </c>
      <c r="Z43" s="67">
        <v>11632.856200000002</v>
      </c>
      <c r="AA43" s="23">
        <v>1</v>
      </c>
      <c r="AB43" s="67">
        <v>0</v>
      </c>
      <c r="AC43" s="26">
        <v>0</v>
      </c>
      <c r="AD43" s="23">
        <v>72</v>
      </c>
      <c r="AE43" s="67">
        <v>205.60499999999999</v>
      </c>
      <c r="AF43" s="23">
        <v>0</v>
      </c>
      <c r="AG43" s="24">
        <v>0</v>
      </c>
      <c r="AH43" s="26">
        <v>0</v>
      </c>
      <c r="AI43" s="23">
        <v>26</v>
      </c>
      <c r="AJ43" s="24" t="s">
        <v>68</v>
      </c>
      <c r="AK43" s="23">
        <f t="shared" ref="AK43:AK52" si="8">C43+H43+T43+Y43</f>
        <v>27479</v>
      </c>
      <c r="AL43" s="67">
        <v>47091.71</v>
      </c>
      <c r="AM43" s="23">
        <v>590</v>
      </c>
      <c r="AN43" s="67">
        <v>894.71</v>
      </c>
      <c r="AO43" s="26">
        <v>1.8999310069649202</v>
      </c>
      <c r="AP43" s="23">
        <v>27738</v>
      </c>
      <c r="AQ43" s="67">
        <v>28840.8537</v>
      </c>
      <c r="AR43" s="23">
        <v>170</v>
      </c>
      <c r="AS43" s="67">
        <v>246.15</v>
      </c>
      <c r="AT43" s="26">
        <v>0.85347681646469431</v>
      </c>
      <c r="AU43" s="23">
        <v>2462</v>
      </c>
      <c r="AV43" s="67">
        <v>14089.9764</v>
      </c>
      <c r="AW43" s="23">
        <v>0</v>
      </c>
      <c r="AX43" s="67">
        <v>0</v>
      </c>
      <c r="AY43" s="26">
        <v>0</v>
      </c>
      <c r="AZ43" s="23">
        <v>26</v>
      </c>
      <c r="BA43" s="24" t="s">
        <v>68</v>
      </c>
      <c r="BB43" s="52">
        <v>807</v>
      </c>
      <c r="BC43" s="78">
        <v>10072.013279999999</v>
      </c>
      <c r="BD43" s="52">
        <v>443</v>
      </c>
      <c r="BE43" s="78">
        <v>874.86</v>
      </c>
      <c r="BF43" s="54">
        <v>8.6860489127552061</v>
      </c>
      <c r="BG43" s="52">
        <v>132</v>
      </c>
      <c r="BH43" s="78">
        <v>3574.4108399999996</v>
      </c>
      <c r="BI43" s="52">
        <v>0</v>
      </c>
      <c r="BJ43" s="78">
        <v>0</v>
      </c>
      <c r="BK43" s="54">
        <v>0</v>
      </c>
      <c r="BL43" s="52">
        <v>294</v>
      </c>
      <c r="BM43" s="78">
        <v>1125.7349999999999</v>
      </c>
      <c r="BN43" s="52">
        <v>0</v>
      </c>
      <c r="BO43" s="78">
        <v>0</v>
      </c>
      <c r="BP43" s="54">
        <v>0</v>
      </c>
      <c r="BQ43" s="52">
        <v>53</v>
      </c>
      <c r="BR43" s="78">
        <v>159.42700000000002</v>
      </c>
      <c r="BS43" s="52">
        <v>0</v>
      </c>
      <c r="BT43" s="53">
        <v>0</v>
      </c>
      <c r="BU43" s="54">
        <v>0</v>
      </c>
      <c r="BV43" s="23">
        <v>26</v>
      </c>
      <c r="BW43" s="24" t="s">
        <v>68</v>
      </c>
      <c r="BX43" s="23">
        <f t="shared" ref="BX43:BX52" si="9">BL43+BG43+BB43+AU43</f>
        <v>3695</v>
      </c>
      <c r="BY43" s="67">
        <v>28862.135519999996</v>
      </c>
      <c r="BZ43" s="23">
        <v>443</v>
      </c>
      <c r="CA43" s="67">
        <v>874.86</v>
      </c>
      <c r="CB43" s="26">
        <v>3.0311686375173674</v>
      </c>
      <c r="CC43" s="23">
        <v>4</v>
      </c>
      <c r="CD43" s="67">
        <v>1.2430000000000001</v>
      </c>
      <c r="CE43" s="23">
        <v>0</v>
      </c>
      <c r="CF43" s="67">
        <v>0</v>
      </c>
      <c r="CG43" s="26">
        <v>0</v>
      </c>
      <c r="CH43" s="23">
        <v>223</v>
      </c>
      <c r="CI43" s="67">
        <v>537.64750000000004</v>
      </c>
      <c r="CJ43" s="23">
        <v>0</v>
      </c>
      <c r="CK43" s="67">
        <v>0</v>
      </c>
      <c r="CL43" s="26">
        <v>0</v>
      </c>
      <c r="CM43" s="23">
        <v>26</v>
      </c>
      <c r="CN43" s="24" t="s">
        <v>68</v>
      </c>
      <c r="CO43" s="23">
        <v>470</v>
      </c>
      <c r="CP43" s="67">
        <v>2083.167265</v>
      </c>
      <c r="CQ43" s="23">
        <v>78</v>
      </c>
      <c r="CR43" s="67">
        <v>330</v>
      </c>
      <c r="CS43" s="26">
        <v>15.841262751409449</v>
      </c>
      <c r="CT43" s="23">
        <v>78</v>
      </c>
      <c r="CU43" s="67">
        <v>133.590405</v>
      </c>
      <c r="CV43" s="23">
        <v>0</v>
      </c>
      <c r="CW43" s="67">
        <v>0</v>
      </c>
      <c r="CX43" s="26">
        <v>0</v>
      </c>
      <c r="CY43" s="23">
        <v>109</v>
      </c>
      <c r="CZ43" s="67">
        <v>147.751</v>
      </c>
      <c r="DA43" s="23">
        <v>45</v>
      </c>
      <c r="DB43" s="67">
        <v>33.26</v>
      </c>
      <c r="DC43" s="26">
        <v>22.510845950281215</v>
      </c>
      <c r="DD43" s="23">
        <v>26</v>
      </c>
      <c r="DE43" s="24" t="s">
        <v>68</v>
      </c>
      <c r="DF43" s="23">
        <v>3192</v>
      </c>
      <c r="DG43" s="67">
        <v>1513.57794575</v>
      </c>
      <c r="DH43" s="23">
        <v>46</v>
      </c>
      <c r="DI43" s="67">
        <v>246.33</v>
      </c>
      <c r="DJ43" s="26">
        <v>16.274682165637653</v>
      </c>
      <c r="DK43" s="23">
        <v>41</v>
      </c>
      <c r="DL43" s="67">
        <v>158.51</v>
      </c>
      <c r="DM43" s="23">
        <v>0</v>
      </c>
      <c r="DN43" s="67">
        <v>0</v>
      </c>
      <c r="DO43" s="26">
        <v>0</v>
      </c>
      <c r="DP43" s="23">
        <f t="shared" ref="DP43:DP52" si="10">DF43+CY43+CT43+CO43+CH43+CC43+BX43+AK43</f>
        <v>35250</v>
      </c>
      <c r="DQ43" s="67">
        <v>80370.822635749995</v>
      </c>
      <c r="DR43" s="23">
        <v>1202</v>
      </c>
      <c r="DS43" s="67">
        <v>2379.16</v>
      </c>
      <c r="DT43" s="26">
        <v>2.9602285032998008</v>
      </c>
      <c r="DU43" s="23">
        <v>26</v>
      </c>
      <c r="DV43" s="24" t="s">
        <v>68</v>
      </c>
      <c r="DW43" s="23">
        <v>0</v>
      </c>
      <c r="DX43" s="67">
        <v>0</v>
      </c>
      <c r="DY43" s="23">
        <v>0</v>
      </c>
      <c r="DZ43" s="67">
        <v>0</v>
      </c>
      <c r="EA43" s="26" t="s">
        <v>61</v>
      </c>
      <c r="EB43" s="23">
        <v>2</v>
      </c>
      <c r="EC43" s="67">
        <v>258.33499999999998</v>
      </c>
      <c r="ED43" s="23">
        <v>0</v>
      </c>
      <c r="EE43" s="67">
        <v>0</v>
      </c>
      <c r="EF43" s="26">
        <v>0</v>
      </c>
      <c r="EG43" s="23">
        <v>19</v>
      </c>
      <c r="EH43" s="67">
        <v>2085.1759999999999</v>
      </c>
      <c r="EI43" s="23">
        <v>2</v>
      </c>
      <c r="EJ43" s="67">
        <v>6</v>
      </c>
      <c r="EK43" s="26">
        <v>0.28774549486470208</v>
      </c>
      <c r="EL43" s="23">
        <v>26</v>
      </c>
      <c r="EM43" s="24" t="s">
        <v>68</v>
      </c>
      <c r="EN43" s="23">
        <v>1874</v>
      </c>
      <c r="EO43" s="88">
        <v>16157.526817500002</v>
      </c>
      <c r="EP43" s="23">
        <v>131</v>
      </c>
      <c r="EQ43" s="88">
        <v>435.2</v>
      </c>
      <c r="ER43" s="26">
        <v>2.6934815266940522</v>
      </c>
      <c r="ES43" s="23">
        <v>2319</v>
      </c>
      <c r="ET43" s="88">
        <v>12575.709699999999</v>
      </c>
      <c r="EU43" s="23">
        <v>144</v>
      </c>
      <c r="EV43" s="88">
        <v>492.15</v>
      </c>
      <c r="EW43" s="27">
        <v>3.9134968263461105</v>
      </c>
      <c r="EX43" s="23">
        <v>26</v>
      </c>
      <c r="EY43" s="24" t="s">
        <v>68</v>
      </c>
      <c r="EZ43" s="23">
        <f t="shared" ref="EZ43:EZ52" si="11">ES43+EN43+EG43+EB43+DW43</f>
        <v>4214</v>
      </c>
      <c r="FA43" s="88">
        <v>31076.747517500007</v>
      </c>
      <c r="FB43" s="23">
        <v>277</v>
      </c>
      <c r="FC43" s="88">
        <v>933.35</v>
      </c>
      <c r="FD43" s="26">
        <v>3.0033709270071132</v>
      </c>
      <c r="FE43" s="23">
        <f t="shared" si="4"/>
        <v>39464</v>
      </c>
      <c r="FF43" s="60">
        <v>111447.57015324997</v>
      </c>
      <c r="FG43" s="23">
        <v>1479</v>
      </c>
      <c r="FH43" s="88">
        <v>3312.51</v>
      </c>
      <c r="FI43" s="27">
        <v>2.9722586104344981</v>
      </c>
    </row>
    <row r="44" spans="1:165" s="11" customFormat="1" ht="35.1" customHeight="1" thickBot="1" x14ac:dyDescent="0.2">
      <c r="A44" s="23">
        <v>27</v>
      </c>
      <c r="B44" s="24" t="s">
        <v>64</v>
      </c>
      <c r="C44" s="23">
        <v>8947</v>
      </c>
      <c r="D44" s="67">
        <v>18252.165212765958</v>
      </c>
      <c r="E44" s="23">
        <v>20</v>
      </c>
      <c r="F44" s="67">
        <v>84.05</v>
      </c>
      <c r="G44" s="26">
        <v>0.46049331145224137</v>
      </c>
      <c r="H44" s="23">
        <v>2823</v>
      </c>
      <c r="I44" s="67">
        <v>5083.392128653807</v>
      </c>
      <c r="J44" s="23">
        <v>0</v>
      </c>
      <c r="K44" s="67">
        <v>0</v>
      </c>
      <c r="L44" s="26">
        <v>0</v>
      </c>
      <c r="M44" s="23">
        <v>2588</v>
      </c>
      <c r="N44" s="67">
        <v>5288.2723414197644</v>
      </c>
      <c r="O44" s="23">
        <v>11</v>
      </c>
      <c r="P44" s="67">
        <v>65.75</v>
      </c>
      <c r="Q44" s="26">
        <v>1.2433172074936638</v>
      </c>
      <c r="R44" s="23">
        <v>27</v>
      </c>
      <c r="S44" s="24" t="s">
        <v>64</v>
      </c>
      <c r="T44" s="23">
        <v>348</v>
      </c>
      <c r="U44" s="67">
        <v>358.92148936170213</v>
      </c>
      <c r="V44" s="23">
        <v>45</v>
      </c>
      <c r="W44" s="67">
        <v>47.76</v>
      </c>
      <c r="X44" s="26">
        <v>13.306531209634537</v>
      </c>
      <c r="Y44" s="23">
        <v>258</v>
      </c>
      <c r="Z44" s="67">
        <v>641.19039405123749</v>
      </c>
      <c r="AA44" s="23">
        <v>0</v>
      </c>
      <c r="AB44" s="67">
        <v>0</v>
      </c>
      <c r="AC44" s="26">
        <v>0</v>
      </c>
      <c r="AD44" s="23">
        <v>10</v>
      </c>
      <c r="AE44" s="67">
        <v>150</v>
      </c>
      <c r="AF44" s="23">
        <v>0</v>
      </c>
      <c r="AG44" s="24">
        <v>0</v>
      </c>
      <c r="AH44" s="26">
        <v>0</v>
      </c>
      <c r="AI44" s="23">
        <v>27</v>
      </c>
      <c r="AJ44" s="24" t="s">
        <v>64</v>
      </c>
      <c r="AK44" s="23">
        <f t="shared" si="8"/>
        <v>12376</v>
      </c>
      <c r="AL44" s="67">
        <v>24335.669224832705</v>
      </c>
      <c r="AM44" s="23">
        <v>65</v>
      </c>
      <c r="AN44" s="67">
        <v>131.81</v>
      </c>
      <c r="AO44" s="26">
        <v>0.54163293715998528</v>
      </c>
      <c r="AP44" s="23">
        <v>5256</v>
      </c>
      <c r="AQ44" s="67">
        <v>12114.088534899622</v>
      </c>
      <c r="AR44" s="23">
        <v>0</v>
      </c>
      <c r="AS44" s="67">
        <v>0</v>
      </c>
      <c r="AT44" s="26">
        <v>0</v>
      </c>
      <c r="AU44" s="23">
        <v>139</v>
      </c>
      <c r="AV44" s="67">
        <v>3816.971489361702</v>
      </c>
      <c r="AW44" s="23">
        <v>129</v>
      </c>
      <c r="AX44" s="67">
        <v>340.48</v>
      </c>
      <c r="AY44" s="26">
        <v>8.9201609430134159</v>
      </c>
      <c r="AZ44" s="23">
        <v>27</v>
      </c>
      <c r="BA44" s="24" t="s">
        <v>64</v>
      </c>
      <c r="BB44" s="52">
        <v>58</v>
      </c>
      <c r="BC44" s="78">
        <v>1806.1117021276598</v>
      </c>
      <c r="BD44" s="52">
        <v>6</v>
      </c>
      <c r="BE44" s="78">
        <v>9.15</v>
      </c>
      <c r="BF44" s="54">
        <v>0.50661318395872168</v>
      </c>
      <c r="BG44" s="52">
        <v>4</v>
      </c>
      <c r="BH44" s="78">
        <v>258.0159574468085</v>
      </c>
      <c r="BI44" s="52">
        <v>0</v>
      </c>
      <c r="BJ44" s="78">
        <v>0</v>
      </c>
      <c r="BK44" s="54">
        <v>0</v>
      </c>
      <c r="BL44" s="52">
        <v>18</v>
      </c>
      <c r="BM44" s="78">
        <v>26.189170000000004</v>
      </c>
      <c r="BN44" s="52">
        <v>0</v>
      </c>
      <c r="BO44" s="78">
        <v>0</v>
      </c>
      <c r="BP44" s="54">
        <v>0</v>
      </c>
      <c r="BQ44" s="52">
        <v>2</v>
      </c>
      <c r="BR44" s="78">
        <v>7.2</v>
      </c>
      <c r="BS44" s="52">
        <v>0</v>
      </c>
      <c r="BT44" s="53">
        <v>0</v>
      </c>
      <c r="BU44" s="54">
        <v>0</v>
      </c>
      <c r="BV44" s="23">
        <v>27</v>
      </c>
      <c r="BW44" s="24" t="s">
        <v>64</v>
      </c>
      <c r="BX44" s="23">
        <f t="shared" si="9"/>
        <v>219</v>
      </c>
      <c r="BY44" s="67">
        <v>5907.288318936171</v>
      </c>
      <c r="BZ44" s="23">
        <v>135</v>
      </c>
      <c r="CA44" s="67">
        <v>349.63</v>
      </c>
      <c r="CB44" s="26">
        <v>5.918620881923772</v>
      </c>
      <c r="CC44" s="23">
        <v>0</v>
      </c>
      <c r="CD44" s="67">
        <v>0</v>
      </c>
      <c r="CE44" s="23">
        <v>0</v>
      </c>
      <c r="CF44" s="67">
        <v>0</v>
      </c>
      <c r="CG44" s="26" t="s">
        <v>61</v>
      </c>
      <c r="CH44" s="23">
        <v>27</v>
      </c>
      <c r="CI44" s="67">
        <v>217.38837726262307</v>
      </c>
      <c r="CJ44" s="23">
        <v>0</v>
      </c>
      <c r="CK44" s="67">
        <v>0</v>
      </c>
      <c r="CL44" s="26">
        <v>0</v>
      </c>
      <c r="CM44" s="23">
        <v>27</v>
      </c>
      <c r="CN44" s="24" t="s">
        <v>64</v>
      </c>
      <c r="CO44" s="23">
        <v>123</v>
      </c>
      <c r="CP44" s="67">
        <v>838.47524076147761</v>
      </c>
      <c r="CQ44" s="23">
        <v>0</v>
      </c>
      <c r="CR44" s="67">
        <v>0</v>
      </c>
      <c r="CS44" s="26">
        <v>0</v>
      </c>
      <c r="CT44" s="23">
        <v>0</v>
      </c>
      <c r="CU44" s="67">
        <v>0</v>
      </c>
      <c r="CV44" s="23">
        <v>0</v>
      </c>
      <c r="CW44" s="67">
        <v>0</v>
      </c>
      <c r="CX44" s="26" t="s">
        <v>61</v>
      </c>
      <c r="CY44" s="23">
        <v>193</v>
      </c>
      <c r="CZ44" s="67">
        <v>47.431914893617019</v>
      </c>
      <c r="DA44" s="23">
        <v>24</v>
      </c>
      <c r="DB44" s="67">
        <v>11.25</v>
      </c>
      <c r="DC44" s="26">
        <v>23.71820750908357</v>
      </c>
      <c r="DD44" s="23">
        <v>27</v>
      </c>
      <c r="DE44" s="24" t="s">
        <v>64</v>
      </c>
      <c r="DF44" s="23">
        <v>65</v>
      </c>
      <c r="DG44" s="67">
        <v>315.04368458203083</v>
      </c>
      <c r="DH44" s="23">
        <v>0</v>
      </c>
      <c r="DI44" s="67">
        <v>0</v>
      </c>
      <c r="DJ44" s="26">
        <v>0</v>
      </c>
      <c r="DK44" s="23">
        <v>0</v>
      </c>
      <c r="DL44" s="67">
        <v>0</v>
      </c>
      <c r="DM44" s="23">
        <v>0</v>
      </c>
      <c r="DN44" s="67">
        <v>0</v>
      </c>
      <c r="DO44" s="26" t="s">
        <v>61</v>
      </c>
      <c r="DP44" s="23">
        <f t="shared" si="10"/>
        <v>13003</v>
      </c>
      <c r="DQ44" s="67">
        <v>31661.296761268623</v>
      </c>
      <c r="DR44" s="23">
        <v>224</v>
      </c>
      <c r="DS44" s="67">
        <v>492.69</v>
      </c>
      <c r="DT44" s="26">
        <v>1.5561270396312681</v>
      </c>
      <c r="DU44" s="23">
        <v>27</v>
      </c>
      <c r="DV44" s="24" t="s">
        <v>64</v>
      </c>
      <c r="DW44" s="23">
        <v>0</v>
      </c>
      <c r="DX44" s="67">
        <v>0</v>
      </c>
      <c r="DY44" s="23">
        <v>0</v>
      </c>
      <c r="DZ44" s="67">
        <v>0</v>
      </c>
      <c r="EA44" s="26" t="s">
        <v>61</v>
      </c>
      <c r="EB44" s="23">
        <v>5</v>
      </c>
      <c r="EC44" s="67">
        <v>0.39007092198581594</v>
      </c>
      <c r="ED44" s="23">
        <v>0</v>
      </c>
      <c r="EE44" s="67">
        <v>0</v>
      </c>
      <c r="EF44" s="26">
        <v>0</v>
      </c>
      <c r="EG44" s="23">
        <v>18</v>
      </c>
      <c r="EH44" s="67">
        <v>442.66270454455429</v>
      </c>
      <c r="EI44" s="23">
        <v>0</v>
      </c>
      <c r="EJ44" s="67">
        <v>0</v>
      </c>
      <c r="EK44" s="26">
        <v>0</v>
      </c>
      <c r="EL44" s="23">
        <v>27</v>
      </c>
      <c r="EM44" s="24" t="s">
        <v>64</v>
      </c>
      <c r="EN44" s="23">
        <v>969</v>
      </c>
      <c r="EO44" s="88">
        <v>4778.0970243781376</v>
      </c>
      <c r="EP44" s="23">
        <v>4</v>
      </c>
      <c r="EQ44" s="88">
        <v>4.2</v>
      </c>
      <c r="ER44" s="26">
        <v>8.7901103275453557E-2</v>
      </c>
      <c r="ES44" s="23">
        <v>1047</v>
      </c>
      <c r="ET44" s="88">
        <v>5256.8478723404251</v>
      </c>
      <c r="EU44" s="23">
        <v>0</v>
      </c>
      <c r="EV44" s="88">
        <v>0</v>
      </c>
      <c r="EW44" s="27">
        <v>0</v>
      </c>
      <c r="EX44" s="23">
        <v>27</v>
      </c>
      <c r="EY44" s="24" t="s">
        <v>64</v>
      </c>
      <c r="EZ44" s="23">
        <f t="shared" si="11"/>
        <v>2039</v>
      </c>
      <c r="FA44" s="88">
        <v>10477.997672185104</v>
      </c>
      <c r="FB44" s="23">
        <v>4</v>
      </c>
      <c r="FC44" s="88">
        <v>4.2</v>
      </c>
      <c r="FD44" s="26">
        <v>4.0083994398560724E-2</v>
      </c>
      <c r="FE44" s="23">
        <f t="shared" si="4"/>
        <v>15042</v>
      </c>
      <c r="FF44" s="60">
        <v>42139.294433453724</v>
      </c>
      <c r="FG44" s="23">
        <v>228</v>
      </c>
      <c r="FH44" s="88">
        <v>496.89</v>
      </c>
      <c r="FI44" s="27">
        <v>1.1791607018591341</v>
      </c>
    </row>
    <row r="45" spans="1:165" s="11" customFormat="1" ht="35.1" customHeight="1" thickBot="1" x14ac:dyDescent="0.2">
      <c r="A45" s="23">
        <v>28</v>
      </c>
      <c r="B45" s="24" t="s">
        <v>65</v>
      </c>
      <c r="C45" s="23">
        <v>9657</v>
      </c>
      <c r="D45" s="67">
        <v>31240.83</v>
      </c>
      <c r="E45" s="23">
        <v>56</v>
      </c>
      <c r="F45" s="67">
        <v>108.05</v>
      </c>
      <c r="G45" s="26">
        <v>0.34586148959550689</v>
      </c>
      <c r="H45" s="23">
        <v>4927</v>
      </c>
      <c r="I45" s="67">
        <v>10272.5</v>
      </c>
      <c r="J45" s="23">
        <v>6</v>
      </c>
      <c r="K45" s="67">
        <v>9.35</v>
      </c>
      <c r="L45" s="26">
        <v>9.1019712825504986E-2</v>
      </c>
      <c r="M45" s="23">
        <v>1621</v>
      </c>
      <c r="N45" s="67">
        <v>3852.68</v>
      </c>
      <c r="O45" s="23">
        <v>3</v>
      </c>
      <c r="P45" s="67">
        <v>2.75</v>
      </c>
      <c r="Q45" s="26">
        <v>7.1378884309104315E-2</v>
      </c>
      <c r="R45" s="23">
        <v>28</v>
      </c>
      <c r="S45" s="24" t="s">
        <v>65</v>
      </c>
      <c r="T45" s="23">
        <v>895</v>
      </c>
      <c r="U45" s="67">
        <v>1424.54</v>
      </c>
      <c r="V45" s="23">
        <v>0</v>
      </c>
      <c r="W45" s="67">
        <v>0</v>
      </c>
      <c r="X45" s="26">
        <v>0</v>
      </c>
      <c r="Y45" s="23">
        <v>488</v>
      </c>
      <c r="Z45" s="67">
        <v>1834.92</v>
      </c>
      <c r="AA45" s="23">
        <v>0</v>
      </c>
      <c r="AB45" s="67">
        <v>0</v>
      </c>
      <c r="AC45" s="26">
        <v>0</v>
      </c>
      <c r="AD45" s="23">
        <v>46</v>
      </c>
      <c r="AE45" s="67">
        <v>58.71</v>
      </c>
      <c r="AF45" s="23">
        <v>0</v>
      </c>
      <c r="AG45" s="24">
        <v>0</v>
      </c>
      <c r="AH45" s="26">
        <v>0</v>
      </c>
      <c r="AI45" s="23">
        <v>28</v>
      </c>
      <c r="AJ45" s="24" t="s">
        <v>65</v>
      </c>
      <c r="AK45" s="23">
        <f t="shared" si="8"/>
        <v>15967</v>
      </c>
      <c r="AL45" s="67">
        <v>44772.79</v>
      </c>
      <c r="AM45" s="23">
        <v>62</v>
      </c>
      <c r="AN45" s="67">
        <v>117.4</v>
      </c>
      <c r="AO45" s="26">
        <v>0.26221283060537443</v>
      </c>
      <c r="AP45" s="23">
        <v>10428</v>
      </c>
      <c r="AQ45" s="67">
        <v>20648.830000000002</v>
      </c>
      <c r="AR45" s="23">
        <v>0</v>
      </c>
      <c r="AS45" s="67">
        <v>0</v>
      </c>
      <c r="AT45" s="26">
        <v>0</v>
      </c>
      <c r="AU45" s="23">
        <v>811</v>
      </c>
      <c r="AV45" s="67">
        <v>2228.9699999999998</v>
      </c>
      <c r="AW45" s="23">
        <v>116</v>
      </c>
      <c r="AX45" s="67">
        <v>375.17</v>
      </c>
      <c r="AY45" s="26">
        <v>16.831541025675538</v>
      </c>
      <c r="AZ45" s="23">
        <v>28</v>
      </c>
      <c r="BA45" s="24" t="s">
        <v>65</v>
      </c>
      <c r="BB45" s="52">
        <v>82</v>
      </c>
      <c r="BC45" s="78">
        <v>2420.5100000000002</v>
      </c>
      <c r="BD45" s="52">
        <v>0</v>
      </c>
      <c r="BE45" s="78">
        <v>0</v>
      </c>
      <c r="BF45" s="54">
        <v>0</v>
      </c>
      <c r="BG45" s="52">
        <v>4</v>
      </c>
      <c r="BH45" s="78">
        <v>6822.43</v>
      </c>
      <c r="BI45" s="52">
        <v>0</v>
      </c>
      <c r="BJ45" s="78">
        <v>0</v>
      </c>
      <c r="BK45" s="54">
        <v>0</v>
      </c>
      <c r="BL45" s="52">
        <v>105</v>
      </c>
      <c r="BM45" s="78">
        <v>205.14</v>
      </c>
      <c r="BN45" s="52">
        <v>4</v>
      </c>
      <c r="BO45" s="78">
        <v>18.39</v>
      </c>
      <c r="BP45" s="54">
        <v>8.964609534951741</v>
      </c>
      <c r="BQ45" s="52">
        <v>0</v>
      </c>
      <c r="BR45" s="78">
        <v>0</v>
      </c>
      <c r="BS45" s="52">
        <v>0</v>
      </c>
      <c r="BT45" s="53">
        <v>0</v>
      </c>
      <c r="BU45" s="54" t="s">
        <v>61</v>
      </c>
      <c r="BV45" s="23">
        <v>28</v>
      </c>
      <c r="BW45" s="24" t="s">
        <v>65</v>
      </c>
      <c r="BX45" s="23">
        <f t="shared" si="9"/>
        <v>1002</v>
      </c>
      <c r="BY45" s="67">
        <v>11677.05</v>
      </c>
      <c r="BZ45" s="23">
        <v>120</v>
      </c>
      <c r="CA45" s="67">
        <v>393.56</v>
      </c>
      <c r="CB45" s="26">
        <v>3.3703717976715009</v>
      </c>
      <c r="CC45" s="23">
        <v>0</v>
      </c>
      <c r="CD45" s="67">
        <v>0</v>
      </c>
      <c r="CE45" s="23">
        <v>0</v>
      </c>
      <c r="CF45" s="67">
        <v>0</v>
      </c>
      <c r="CG45" s="26" t="s">
        <v>61</v>
      </c>
      <c r="CH45" s="23">
        <v>97</v>
      </c>
      <c r="CI45" s="67">
        <v>731.2</v>
      </c>
      <c r="CJ45" s="23">
        <v>0</v>
      </c>
      <c r="CK45" s="67">
        <v>0</v>
      </c>
      <c r="CL45" s="26">
        <v>0</v>
      </c>
      <c r="CM45" s="23">
        <v>28</v>
      </c>
      <c r="CN45" s="24" t="s">
        <v>65</v>
      </c>
      <c r="CO45" s="23">
        <v>131</v>
      </c>
      <c r="CP45" s="67">
        <v>1753.28</v>
      </c>
      <c r="CQ45" s="23">
        <v>1</v>
      </c>
      <c r="CR45" s="67">
        <v>15</v>
      </c>
      <c r="CS45" s="26">
        <v>0.85553933199488952</v>
      </c>
      <c r="CT45" s="23">
        <v>66</v>
      </c>
      <c r="CU45" s="67">
        <v>984.13</v>
      </c>
      <c r="CV45" s="23">
        <v>0</v>
      </c>
      <c r="CW45" s="67">
        <v>0</v>
      </c>
      <c r="CX45" s="26">
        <v>0</v>
      </c>
      <c r="CY45" s="23">
        <v>137</v>
      </c>
      <c r="CZ45" s="67">
        <v>146.66</v>
      </c>
      <c r="DA45" s="23">
        <v>0</v>
      </c>
      <c r="DB45" s="67">
        <v>0</v>
      </c>
      <c r="DC45" s="26">
        <v>0</v>
      </c>
      <c r="DD45" s="23">
        <v>28</v>
      </c>
      <c r="DE45" s="24" t="s">
        <v>65</v>
      </c>
      <c r="DF45" s="23">
        <v>1192</v>
      </c>
      <c r="DG45" s="67">
        <v>1611.96</v>
      </c>
      <c r="DH45" s="23">
        <v>0</v>
      </c>
      <c r="DI45" s="67">
        <v>0</v>
      </c>
      <c r="DJ45" s="26">
        <v>0</v>
      </c>
      <c r="DK45" s="23">
        <v>26</v>
      </c>
      <c r="DL45" s="67">
        <v>967.45</v>
      </c>
      <c r="DM45" s="23">
        <v>0</v>
      </c>
      <c r="DN45" s="67">
        <v>0</v>
      </c>
      <c r="DO45" s="26">
        <v>0</v>
      </c>
      <c r="DP45" s="23">
        <f t="shared" si="10"/>
        <v>18592</v>
      </c>
      <c r="DQ45" s="67">
        <v>61677.07</v>
      </c>
      <c r="DR45" s="23">
        <v>183</v>
      </c>
      <c r="DS45" s="67">
        <v>525.96</v>
      </c>
      <c r="DT45" s="26">
        <v>0.85276424447529686</v>
      </c>
      <c r="DU45" s="23">
        <v>28</v>
      </c>
      <c r="DV45" s="24" t="s">
        <v>65</v>
      </c>
      <c r="DW45" s="23">
        <v>0</v>
      </c>
      <c r="DX45" s="67">
        <v>0</v>
      </c>
      <c r="DY45" s="23">
        <v>0</v>
      </c>
      <c r="DZ45" s="67">
        <v>0</v>
      </c>
      <c r="EA45" s="26" t="s">
        <v>61</v>
      </c>
      <c r="EB45" s="23">
        <v>85</v>
      </c>
      <c r="EC45" s="67">
        <v>1648.75</v>
      </c>
      <c r="ED45" s="23">
        <v>0</v>
      </c>
      <c r="EE45" s="67">
        <v>0</v>
      </c>
      <c r="EF45" s="26">
        <v>0</v>
      </c>
      <c r="EG45" s="23">
        <v>117</v>
      </c>
      <c r="EH45" s="67">
        <v>2629.11</v>
      </c>
      <c r="EI45" s="23">
        <v>0</v>
      </c>
      <c r="EJ45" s="67">
        <v>0</v>
      </c>
      <c r="EK45" s="26">
        <v>0</v>
      </c>
      <c r="EL45" s="23">
        <v>28</v>
      </c>
      <c r="EM45" s="24" t="s">
        <v>65</v>
      </c>
      <c r="EN45" s="23">
        <v>301</v>
      </c>
      <c r="EO45" s="88">
        <v>4049.08</v>
      </c>
      <c r="EP45" s="23">
        <v>38</v>
      </c>
      <c r="EQ45" s="88">
        <v>79.94</v>
      </c>
      <c r="ER45" s="26">
        <v>1.9742756379226887</v>
      </c>
      <c r="ES45" s="23">
        <v>537</v>
      </c>
      <c r="ET45" s="88">
        <v>3840.54</v>
      </c>
      <c r="EU45" s="23">
        <v>0</v>
      </c>
      <c r="EV45" s="88">
        <v>0</v>
      </c>
      <c r="EW45" s="27">
        <v>0</v>
      </c>
      <c r="EX45" s="23">
        <v>28</v>
      </c>
      <c r="EY45" s="24" t="s">
        <v>65</v>
      </c>
      <c r="EZ45" s="23">
        <f t="shared" si="11"/>
        <v>1040</v>
      </c>
      <c r="FA45" s="88">
        <v>12167.48</v>
      </c>
      <c r="FB45" s="23">
        <v>38</v>
      </c>
      <c r="FC45" s="88">
        <v>79.94</v>
      </c>
      <c r="FD45" s="26">
        <v>0.65699717607918817</v>
      </c>
      <c r="FE45" s="23">
        <f t="shared" si="4"/>
        <v>19632</v>
      </c>
      <c r="FF45" s="60">
        <v>73844.55</v>
      </c>
      <c r="FG45" s="23">
        <v>221</v>
      </c>
      <c r="FH45" s="88">
        <v>605.9</v>
      </c>
      <c r="FI45" s="27">
        <v>0.82050740372850794</v>
      </c>
    </row>
    <row r="46" spans="1:165" s="11" customFormat="1" ht="35.1" customHeight="1" thickBot="1" x14ac:dyDescent="0.2">
      <c r="A46" s="23">
        <v>29</v>
      </c>
      <c r="B46" s="24" t="s">
        <v>84</v>
      </c>
      <c r="C46" s="23">
        <v>1303</v>
      </c>
      <c r="D46" s="67">
        <v>4161.6535999999996</v>
      </c>
      <c r="E46" s="23">
        <v>0</v>
      </c>
      <c r="F46" s="67">
        <v>0</v>
      </c>
      <c r="G46" s="26">
        <v>0</v>
      </c>
      <c r="H46" s="23">
        <v>251</v>
      </c>
      <c r="I46" s="67">
        <v>608.77099999999996</v>
      </c>
      <c r="J46" s="23">
        <v>0</v>
      </c>
      <c r="K46" s="67">
        <v>0</v>
      </c>
      <c r="L46" s="26">
        <v>0</v>
      </c>
      <c r="M46" s="23">
        <v>996</v>
      </c>
      <c r="N46" s="67">
        <v>3336.5630000000001</v>
      </c>
      <c r="O46" s="23">
        <v>0</v>
      </c>
      <c r="P46" s="67">
        <v>0</v>
      </c>
      <c r="Q46" s="26">
        <v>0</v>
      </c>
      <c r="R46" s="23">
        <v>29</v>
      </c>
      <c r="S46" s="24" t="s">
        <v>84</v>
      </c>
      <c r="T46" s="23">
        <v>436</v>
      </c>
      <c r="U46" s="67">
        <v>259.99799999999999</v>
      </c>
      <c r="V46" s="23">
        <v>0</v>
      </c>
      <c r="W46" s="67">
        <v>0</v>
      </c>
      <c r="X46" s="26">
        <v>0</v>
      </c>
      <c r="Y46" s="23">
        <v>468</v>
      </c>
      <c r="Z46" s="67">
        <v>2459.8409999999999</v>
      </c>
      <c r="AA46" s="23">
        <v>5</v>
      </c>
      <c r="AB46" s="67">
        <v>208.5</v>
      </c>
      <c r="AC46" s="26">
        <v>8.4761576053086358</v>
      </c>
      <c r="AD46" s="23">
        <v>20</v>
      </c>
      <c r="AE46" s="67">
        <v>59.851000000000006</v>
      </c>
      <c r="AF46" s="23">
        <v>0</v>
      </c>
      <c r="AG46" s="24">
        <v>0</v>
      </c>
      <c r="AH46" s="26">
        <v>0</v>
      </c>
      <c r="AI46" s="23">
        <v>29</v>
      </c>
      <c r="AJ46" s="24" t="s">
        <v>84</v>
      </c>
      <c r="AK46" s="23">
        <f t="shared" si="8"/>
        <v>2458</v>
      </c>
      <c r="AL46" s="67">
        <v>7490.2636000000002</v>
      </c>
      <c r="AM46" s="23">
        <v>5</v>
      </c>
      <c r="AN46" s="67">
        <v>208.5</v>
      </c>
      <c r="AO46" s="26">
        <v>2.7836136501257447</v>
      </c>
      <c r="AP46" s="23">
        <v>2062</v>
      </c>
      <c r="AQ46" s="67">
        <v>4720.3420000000006</v>
      </c>
      <c r="AR46" s="23">
        <v>0</v>
      </c>
      <c r="AS46" s="67">
        <v>0</v>
      </c>
      <c r="AT46" s="26">
        <v>0</v>
      </c>
      <c r="AU46" s="23">
        <v>427</v>
      </c>
      <c r="AV46" s="67">
        <v>4187.9737999999998</v>
      </c>
      <c r="AW46" s="23">
        <v>127</v>
      </c>
      <c r="AX46" s="67">
        <v>2547.1</v>
      </c>
      <c r="AY46" s="26">
        <v>60.819387169996141</v>
      </c>
      <c r="AZ46" s="23">
        <v>29</v>
      </c>
      <c r="BA46" s="24" t="s">
        <v>84</v>
      </c>
      <c r="BB46" s="52">
        <v>83</v>
      </c>
      <c r="BC46" s="78">
        <v>3010.5679999999998</v>
      </c>
      <c r="BD46" s="52">
        <v>0</v>
      </c>
      <c r="BE46" s="78">
        <v>0</v>
      </c>
      <c r="BF46" s="54">
        <v>0</v>
      </c>
      <c r="BG46" s="52">
        <v>32</v>
      </c>
      <c r="BH46" s="78">
        <v>1218.1310000000001</v>
      </c>
      <c r="BI46" s="52">
        <v>0</v>
      </c>
      <c r="BJ46" s="78">
        <v>0</v>
      </c>
      <c r="BK46" s="54">
        <v>0</v>
      </c>
      <c r="BL46" s="52">
        <v>9</v>
      </c>
      <c r="BM46" s="78">
        <v>163.65799999999999</v>
      </c>
      <c r="BN46" s="52">
        <v>0</v>
      </c>
      <c r="BO46" s="78">
        <v>0</v>
      </c>
      <c r="BP46" s="54">
        <v>0</v>
      </c>
      <c r="BQ46" s="52">
        <v>1</v>
      </c>
      <c r="BR46" s="78">
        <v>14.729000000000001</v>
      </c>
      <c r="BS46" s="52">
        <v>0</v>
      </c>
      <c r="BT46" s="53">
        <v>0</v>
      </c>
      <c r="BU46" s="54">
        <v>0</v>
      </c>
      <c r="BV46" s="23">
        <v>29</v>
      </c>
      <c r="BW46" s="24" t="s">
        <v>84</v>
      </c>
      <c r="BX46" s="23">
        <f t="shared" si="9"/>
        <v>551</v>
      </c>
      <c r="BY46" s="67">
        <v>8580.3308000000015</v>
      </c>
      <c r="BZ46" s="23">
        <v>127</v>
      </c>
      <c r="CA46" s="67">
        <v>2547.1</v>
      </c>
      <c r="CB46" s="26">
        <v>29.685335674936908</v>
      </c>
      <c r="CC46" s="23">
        <v>0</v>
      </c>
      <c r="CD46" s="67">
        <v>0</v>
      </c>
      <c r="CE46" s="23">
        <v>0</v>
      </c>
      <c r="CF46" s="67">
        <v>0</v>
      </c>
      <c r="CG46" s="26" t="s">
        <v>61</v>
      </c>
      <c r="CH46" s="23">
        <v>39</v>
      </c>
      <c r="CI46" s="67">
        <v>75.195999999999998</v>
      </c>
      <c r="CJ46" s="23">
        <v>0</v>
      </c>
      <c r="CK46" s="67">
        <v>0</v>
      </c>
      <c r="CL46" s="26">
        <v>0</v>
      </c>
      <c r="CM46" s="23">
        <v>29</v>
      </c>
      <c r="CN46" s="24" t="s">
        <v>84</v>
      </c>
      <c r="CO46" s="23">
        <v>154</v>
      </c>
      <c r="CP46" s="67">
        <v>1313.9720000000002</v>
      </c>
      <c r="CQ46" s="23">
        <v>0</v>
      </c>
      <c r="CR46" s="67">
        <v>0</v>
      </c>
      <c r="CS46" s="26">
        <v>0</v>
      </c>
      <c r="CT46" s="23">
        <v>20</v>
      </c>
      <c r="CU46" s="67">
        <v>173.11799999999999</v>
      </c>
      <c r="CV46" s="23">
        <v>0</v>
      </c>
      <c r="CW46" s="67">
        <v>0</v>
      </c>
      <c r="CX46" s="26">
        <v>0</v>
      </c>
      <c r="CY46" s="23">
        <v>8</v>
      </c>
      <c r="CZ46" s="67">
        <v>8.6790000000000003</v>
      </c>
      <c r="DA46" s="23">
        <v>0</v>
      </c>
      <c r="DB46" s="67">
        <v>0</v>
      </c>
      <c r="DC46" s="26">
        <v>0</v>
      </c>
      <c r="DD46" s="23">
        <v>29</v>
      </c>
      <c r="DE46" s="24" t="s">
        <v>84</v>
      </c>
      <c r="DF46" s="23">
        <v>70</v>
      </c>
      <c r="DG46" s="67">
        <v>506.15199999999999</v>
      </c>
      <c r="DH46" s="23">
        <v>0</v>
      </c>
      <c r="DI46" s="67">
        <v>0</v>
      </c>
      <c r="DJ46" s="26">
        <v>0</v>
      </c>
      <c r="DK46" s="23">
        <v>3</v>
      </c>
      <c r="DL46" s="67">
        <v>17.557000000000002</v>
      </c>
      <c r="DM46" s="23">
        <v>0</v>
      </c>
      <c r="DN46" s="67">
        <v>0</v>
      </c>
      <c r="DO46" s="26">
        <v>0</v>
      </c>
      <c r="DP46" s="23">
        <f t="shared" si="10"/>
        <v>3300</v>
      </c>
      <c r="DQ46" s="67">
        <v>18147.7114</v>
      </c>
      <c r="DR46" s="23">
        <v>132</v>
      </c>
      <c r="DS46" s="67">
        <v>2755.6</v>
      </c>
      <c r="DT46" s="26">
        <v>15.184283787982213</v>
      </c>
      <c r="DU46" s="23">
        <v>29</v>
      </c>
      <c r="DV46" s="24" t="s">
        <v>84</v>
      </c>
      <c r="DW46" s="23">
        <v>0</v>
      </c>
      <c r="DX46" s="67">
        <v>0</v>
      </c>
      <c r="DY46" s="23">
        <v>0</v>
      </c>
      <c r="DZ46" s="67">
        <v>0</v>
      </c>
      <c r="EA46" s="26" t="s">
        <v>61</v>
      </c>
      <c r="EB46" s="23">
        <v>2</v>
      </c>
      <c r="EC46" s="67">
        <v>84.612000000000009</v>
      </c>
      <c r="ED46" s="23">
        <v>0</v>
      </c>
      <c r="EE46" s="67">
        <v>0</v>
      </c>
      <c r="EF46" s="26">
        <v>0</v>
      </c>
      <c r="EG46" s="23">
        <v>13</v>
      </c>
      <c r="EH46" s="67">
        <v>676.88499999999999</v>
      </c>
      <c r="EI46" s="23">
        <v>0</v>
      </c>
      <c r="EJ46" s="67">
        <v>0</v>
      </c>
      <c r="EK46" s="26">
        <v>0</v>
      </c>
      <c r="EL46" s="23">
        <v>29</v>
      </c>
      <c r="EM46" s="24" t="s">
        <v>84</v>
      </c>
      <c r="EN46" s="23">
        <v>829</v>
      </c>
      <c r="EO46" s="88">
        <v>4790.7340000000004</v>
      </c>
      <c r="EP46" s="23">
        <v>0</v>
      </c>
      <c r="EQ46" s="88">
        <v>0</v>
      </c>
      <c r="ER46" s="26">
        <v>0</v>
      </c>
      <c r="ES46" s="23">
        <v>1321</v>
      </c>
      <c r="ET46" s="88">
        <v>3590.9780000000001</v>
      </c>
      <c r="EU46" s="23">
        <v>5</v>
      </c>
      <c r="EV46" s="88">
        <v>165</v>
      </c>
      <c r="EW46" s="27">
        <v>4.5948485342990129</v>
      </c>
      <c r="EX46" s="23">
        <v>29</v>
      </c>
      <c r="EY46" s="24" t="s">
        <v>84</v>
      </c>
      <c r="EZ46" s="23">
        <f t="shared" si="11"/>
        <v>2165</v>
      </c>
      <c r="FA46" s="88">
        <v>9143.2090000000007</v>
      </c>
      <c r="FB46" s="23">
        <v>5</v>
      </c>
      <c r="FC46" s="88">
        <v>165</v>
      </c>
      <c r="FD46" s="26">
        <v>1.8046180504022162</v>
      </c>
      <c r="FE46" s="23">
        <f t="shared" si="4"/>
        <v>5465</v>
      </c>
      <c r="FF46" s="60">
        <v>27290.920399999999</v>
      </c>
      <c r="FG46" s="23">
        <v>137</v>
      </c>
      <c r="FH46" s="88">
        <v>2920.6</v>
      </c>
      <c r="FI46" s="27">
        <v>10.701727743854326</v>
      </c>
    </row>
    <row r="47" spans="1:165" s="11" customFormat="1" ht="35.1" customHeight="1" thickBot="1" x14ac:dyDescent="0.2">
      <c r="A47" s="23">
        <v>30</v>
      </c>
      <c r="B47" s="24" t="s">
        <v>70</v>
      </c>
      <c r="C47" s="23">
        <v>8166</v>
      </c>
      <c r="D47" s="67">
        <v>14301.880500000001</v>
      </c>
      <c r="E47" s="23">
        <v>62</v>
      </c>
      <c r="F47" s="67">
        <v>92.21</v>
      </c>
      <c r="G47" s="26">
        <v>0.64474038920965671</v>
      </c>
      <c r="H47" s="23">
        <v>2188</v>
      </c>
      <c r="I47" s="67">
        <v>4506.6965</v>
      </c>
      <c r="J47" s="23">
        <v>262</v>
      </c>
      <c r="K47" s="67">
        <v>326.12</v>
      </c>
      <c r="L47" s="26">
        <v>7.2363426292407311</v>
      </c>
      <c r="M47" s="23">
        <v>1678</v>
      </c>
      <c r="N47" s="67">
        <v>2875.2959999999998</v>
      </c>
      <c r="O47" s="23">
        <v>157</v>
      </c>
      <c r="P47" s="67">
        <v>241.64</v>
      </c>
      <c r="Q47" s="26">
        <v>8.4040043181641124</v>
      </c>
      <c r="R47" s="23">
        <v>30</v>
      </c>
      <c r="S47" s="24" t="s">
        <v>70</v>
      </c>
      <c r="T47" s="23">
        <v>287</v>
      </c>
      <c r="U47" s="67">
        <v>563.75900000000001</v>
      </c>
      <c r="V47" s="23">
        <v>0</v>
      </c>
      <c r="W47" s="67">
        <v>0</v>
      </c>
      <c r="X47" s="26">
        <v>0</v>
      </c>
      <c r="Y47" s="23">
        <v>146</v>
      </c>
      <c r="Z47" s="67">
        <v>1453.4814999999999</v>
      </c>
      <c r="AA47" s="23">
        <v>0</v>
      </c>
      <c r="AB47" s="67">
        <v>0</v>
      </c>
      <c r="AC47" s="26">
        <v>0</v>
      </c>
      <c r="AD47" s="23">
        <v>3</v>
      </c>
      <c r="AE47" s="67">
        <v>39.4</v>
      </c>
      <c r="AF47" s="23">
        <v>0</v>
      </c>
      <c r="AG47" s="24">
        <v>0</v>
      </c>
      <c r="AH47" s="26">
        <v>0</v>
      </c>
      <c r="AI47" s="23">
        <v>30</v>
      </c>
      <c r="AJ47" s="24" t="s">
        <v>70</v>
      </c>
      <c r="AK47" s="23">
        <f t="shared" si="8"/>
        <v>10787</v>
      </c>
      <c r="AL47" s="67">
        <v>20825.817500000001</v>
      </c>
      <c r="AM47" s="23">
        <v>324</v>
      </c>
      <c r="AN47" s="67">
        <v>418.33</v>
      </c>
      <c r="AO47" s="26">
        <v>2.008708661736808</v>
      </c>
      <c r="AP47" s="23">
        <v>8929</v>
      </c>
      <c r="AQ47" s="67">
        <v>10872.028999999999</v>
      </c>
      <c r="AR47" s="23">
        <v>0</v>
      </c>
      <c r="AS47" s="67">
        <v>0</v>
      </c>
      <c r="AT47" s="26">
        <v>0</v>
      </c>
      <c r="AU47" s="23">
        <v>1441</v>
      </c>
      <c r="AV47" s="67">
        <v>12295.56</v>
      </c>
      <c r="AW47" s="23">
        <v>752</v>
      </c>
      <c r="AX47" s="67">
        <v>1548.33</v>
      </c>
      <c r="AY47" s="26">
        <v>12.59259439992973</v>
      </c>
      <c r="AZ47" s="23">
        <v>30</v>
      </c>
      <c r="BA47" s="24" t="s">
        <v>70</v>
      </c>
      <c r="BB47" s="52">
        <v>163</v>
      </c>
      <c r="BC47" s="78">
        <v>3171.04</v>
      </c>
      <c r="BD47" s="52">
        <v>0</v>
      </c>
      <c r="BE47" s="78">
        <v>0</v>
      </c>
      <c r="BF47" s="54">
        <v>0</v>
      </c>
      <c r="BG47" s="52">
        <v>50</v>
      </c>
      <c r="BH47" s="78">
        <v>1250</v>
      </c>
      <c r="BI47" s="52">
        <v>0</v>
      </c>
      <c r="BJ47" s="78">
        <v>0</v>
      </c>
      <c r="BK47" s="54">
        <v>0</v>
      </c>
      <c r="BL47" s="52">
        <v>233</v>
      </c>
      <c r="BM47" s="78">
        <v>702.61</v>
      </c>
      <c r="BN47" s="52">
        <v>0</v>
      </c>
      <c r="BO47" s="78">
        <v>0</v>
      </c>
      <c r="BP47" s="54">
        <v>0</v>
      </c>
      <c r="BQ47" s="52">
        <v>13</v>
      </c>
      <c r="BR47" s="78">
        <v>91.93</v>
      </c>
      <c r="BS47" s="52">
        <v>0</v>
      </c>
      <c r="BT47" s="53">
        <v>0</v>
      </c>
      <c r="BU47" s="54">
        <v>0</v>
      </c>
      <c r="BV47" s="23">
        <v>30</v>
      </c>
      <c r="BW47" s="24" t="s">
        <v>70</v>
      </c>
      <c r="BX47" s="23">
        <f t="shared" si="9"/>
        <v>1887</v>
      </c>
      <c r="BY47" s="67">
        <v>17419.21</v>
      </c>
      <c r="BZ47" s="23">
        <v>752</v>
      </c>
      <c r="CA47" s="67">
        <v>1548.33</v>
      </c>
      <c r="CB47" s="26">
        <v>8.8886350184652461</v>
      </c>
      <c r="CC47" s="23">
        <v>1</v>
      </c>
      <c r="CD47" s="67">
        <v>37.5</v>
      </c>
      <c r="CE47" s="23">
        <v>0</v>
      </c>
      <c r="CF47" s="67">
        <v>0</v>
      </c>
      <c r="CG47" s="26">
        <v>0</v>
      </c>
      <c r="CH47" s="23">
        <v>264</v>
      </c>
      <c r="CI47" s="67">
        <v>853.49</v>
      </c>
      <c r="CJ47" s="23">
        <v>0</v>
      </c>
      <c r="CK47" s="67">
        <v>0</v>
      </c>
      <c r="CL47" s="26">
        <v>0</v>
      </c>
      <c r="CM47" s="23">
        <v>30</v>
      </c>
      <c r="CN47" s="24" t="s">
        <v>70</v>
      </c>
      <c r="CO47" s="23">
        <v>346</v>
      </c>
      <c r="CP47" s="67">
        <v>2410.56</v>
      </c>
      <c r="CQ47" s="23">
        <v>99</v>
      </c>
      <c r="CR47" s="67">
        <v>770.46</v>
      </c>
      <c r="CS47" s="26">
        <v>31.961867781760255</v>
      </c>
      <c r="CT47" s="23">
        <v>240</v>
      </c>
      <c r="CU47" s="67">
        <v>218.26</v>
      </c>
      <c r="CV47" s="23">
        <v>0</v>
      </c>
      <c r="CW47" s="67">
        <v>0</v>
      </c>
      <c r="CX47" s="26">
        <v>0</v>
      </c>
      <c r="CY47" s="23">
        <v>160</v>
      </c>
      <c r="CZ47" s="67">
        <v>134.58000000000001</v>
      </c>
      <c r="DA47" s="23">
        <v>0</v>
      </c>
      <c r="DB47" s="67">
        <v>0</v>
      </c>
      <c r="DC47" s="26">
        <v>0</v>
      </c>
      <c r="DD47" s="23">
        <v>30</v>
      </c>
      <c r="DE47" s="24" t="s">
        <v>70</v>
      </c>
      <c r="DF47" s="23">
        <v>104</v>
      </c>
      <c r="DG47" s="67">
        <v>85.37</v>
      </c>
      <c r="DH47" s="23">
        <v>40</v>
      </c>
      <c r="DI47" s="67">
        <v>46.59</v>
      </c>
      <c r="DJ47" s="26">
        <v>54.574206395689352</v>
      </c>
      <c r="DK47" s="23">
        <v>5</v>
      </c>
      <c r="DL47" s="67">
        <v>13</v>
      </c>
      <c r="DM47" s="23">
        <v>0</v>
      </c>
      <c r="DN47" s="67">
        <v>0</v>
      </c>
      <c r="DO47" s="26">
        <v>0</v>
      </c>
      <c r="DP47" s="23">
        <f t="shared" si="10"/>
        <v>13789</v>
      </c>
      <c r="DQ47" s="67">
        <v>41984.787499999999</v>
      </c>
      <c r="DR47" s="23">
        <v>1215</v>
      </c>
      <c r="DS47" s="67">
        <v>2783.71</v>
      </c>
      <c r="DT47" s="26">
        <v>6.6302824564730747</v>
      </c>
      <c r="DU47" s="23">
        <v>30</v>
      </c>
      <c r="DV47" s="24" t="s">
        <v>70</v>
      </c>
      <c r="DW47" s="23">
        <v>0</v>
      </c>
      <c r="DX47" s="67">
        <v>0</v>
      </c>
      <c r="DY47" s="23">
        <v>0</v>
      </c>
      <c r="DZ47" s="67">
        <v>0</v>
      </c>
      <c r="EA47" s="26" t="s">
        <v>61</v>
      </c>
      <c r="EB47" s="23">
        <v>58</v>
      </c>
      <c r="EC47" s="67">
        <v>1039.98</v>
      </c>
      <c r="ED47" s="23">
        <v>0</v>
      </c>
      <c r="EE47" s="67">
        <v>0</v>
      </c>
      <c r="EF47" s="26">
        <v>0</v>
      </c>
      <c r="EG47" s="23">
        <v>96</v>
      </c>
      <c r="EH47" s="67">
        <v>2784.59</v>
      </c>
      <c r="EI47" s="23">
        <v>0</v>
      </c>
      <c r="EJ47" s="67">
        <v>0</v>
      </c>
      <c r="EK47" s="26">
        <v>0</v>
      </c>
      <c r="EL47" s="23">
        <v>30</v>
      </c>
      <c r="EM47" s="24" t="s">
        <v>70</v>
      </c>
      <c r="EN47" s="23">
        <v>2324</v>
      </c>
      <c r="EO47" s="88">
        <v>5879.03</v>
      </c>
      <c r="EP47" s="23">
        <v>715</v>
      </c>
      <c r="EQ47" s="88">
        <v>1110.04</v>
      </c>
      <c r="ER47" s="26">
        <v>18.881346072396298</v>
      </c>
      <c r="ES47" s="23">
        <v>3436</v>
      </c>
      <c r="ET47" s="88">
        <v>3658.6</v>
      </c>
      <c r="EU47" s="23">
        <v>296</v>
      </c>
      <c r="EV47" s="88">
        <v>598.42999999999995</v>
      </c>
      <c r="EW47" s="27">
        <v>16.356803148745421</v>
      </c>
      <c r="EX47" s="23">
        <v>30</v>
      </c>
      <c r="EY47" s="24" t="s">
        <v>70</v>
      </c>
      <c r="EZ47" s="23">
        <f t="shared" si="11"/>
        <v>5914</v>
      </c>
      <c r="FA47" s="88">
        <v>13362.2</v>
      </c>
      <c r="FB47" s="23">
        <v>1011</v>
      </c>
      <c r="FC47" s="88">
        <v>1708.47</v>
      </c>
      <c r="FD47" s="26">
        <v>12.785843648500993</v>
      </c>
      <c r="FE47" s="23">
        <f t="shared" si="4"/>
        <v>19703</v>
      </c>
      <c r="FF47" s="60">
        <v>55346.987500000003</v>
      </c>
      <c r="FG47" s="23">
        <v>2226</v>
      </c>
      <c r="FH47" s="88">
        <v>4492.18</v>
      </c>
      <c r="FI47" s="27">
        <v>8.1163947721635257</v>
      </c>
    </row>
    <row r="48" spans="1:165" s="11" customFormat="1" ht="35.1" customHeight="1" thickBot="1" x14ac:dyDescent="0.2">
      <c r="A48" s="23">
        <v>31</v>
      </c>
      <c r="B48" s="24" t="s">
        <v>60</v>
      </c>
      <c r="C48" s="23">
        <v>791</v>
      </c>
      <c r="D48" s="67">
        <v>1055.42</v>
      </c>
      <c r="E48" s="23">
        <v>0</v>
      </c>
      <c r="F48" s="67">
        <v>0</v>
      </c>
      <c r="G48" s="26">
        <v>0</v>
      </c>
      <c r="H48" s="23">
        <v>284</v>
      </c>
      <c r="I48" s="67">
        <v>377.94</v>
      </c>
      <c r="J48" s="23">
        <v>0</v>
      </c>
      <c r="K48" s="67">
        <v>0</v>
      </c>
      <c r="L48" s="26">
        <v>0</v>
      </c>
      <c r="M48" s="23">
        <v>649</v>
      </c>
      <c r="N48" s="67">
        <v>910.72</v>
      </c>
      <c r="O48" s="23">
        <v>0</v>
      </c>
      <c r="P48" s="67">
        <v>0</v>
      </c>
      <c r="Q48" s="26">
        <v>0</v>
      </c>
      <c r="R48" s="23">
        <v>31</v>
      </c>
      <c r="S48" s="24" t="s">
        <v>60</v>
      </c>
      <c r="T48" s="23">
        <v>0</v>
      </c>
      <c r="U48" s="67">
        <v>0</v>
      </c>
      <c r="V48" s="23">
        <v>0</v>
      </c>
      <c r="W48" s="67">
        <v>0</v>
      </c>
      <c r="X48" s="26" t="s">
        <v>61</v>
      </c>
      <c r="Y48" s="23">
        <v>0</v>
      </c>
      <c r="Z48" s="67">
        <v>0</v>
      </c>
      <c r="AA48" s="23">
        <v>0</v>
      </c>
      <c r="AB48" s="67">
        <v>0</v>
      </c>
      <c r="AC48" s="26" t="s">
        <v>61</v>
      </c>
      <c r="AD48" s="23">
        <v>0</v>
      </c>
      <c r="AE48" s="67">
        <v>0</v>
      </c>
      <c r="AF48" s="23">
        <v>0</v>
      </c>
      <c r="AG48" s="24">
        <v>0</v>
      </c>
      <c r="AH48" s="26" t="s">
        <v>61</v>
      </c>
      <c r="AI48" s="23">
        <v>31</v>
      </c>
      <c r="AJ48" s="24" t="s">
        <v>60</v>
      </c>
      <c r="AK48" s="23">
        <f t="shared" si="8"/>
        <v>1075</v>
      </c>
      <c r="AL48" s="67">
        <v>1433.36</v>
      </c>
      <c r="AM48" s="23">
        <v>0</v>
      </c>
      <c r="AN48" s="67">
        <v>0</v>
      </c>
      <c r="AO48" s="26">
        <v>0</v>
      </c>
      <c r="AP48" s="23">
        <v>897</v>
      </c>
      <c r="AQ48" s="67">
        <v>903.01</v>
      </c>
      <c r="AR48" s="23">
        <v>0</v>
      </c>
      <c r="AS48" s="67">
        <v>0</v>
      </c>
      <c r="AT48" s="26">
        <v>0</v>
      </c>
      <c r="AU48" s="23">
        <v>12</v>
      </c>
      <c r="AV48" s="67">
        <v>34.81</v>
      </c>
      <c r="AW48" s="23">
        <v>12</v>
      </c>
      <c r="AX48" s="67">
        <v>16.829999999999998</v>
      </c>
      <c r="AY48" s="26">
        <v>48.348175811548401</v>
      </c>
      <c r="AZ48" s="23">
        <v>31</v>
      </c>
      <c r="BA48" s="24" t="s">
        <v>60</v>
      </c>
      <c r="BB48" s="52">
        <v>9</v>
      </c>
      <c r="BC48" s="78">
        <v>81.45</v>
      </c>
      <c r="BD48" s="52">
        <v>2</v>
      </c>
      <c r="BE48" s="78">
        <v>10</v>
      </c>
      <c r="BF48" s="54">
        <v>12.277470841006751</v>
      </c>
      <c r="BG48" s="52">
        <v>0</v>
      </c>
      <c r="BH48" s="78">
        <v>0</v>
      </c>
      <c r="BI48" s="52">
        <v>0</v>
      </c>
      <c r="BJ48" s="78">
        <v>0</v>
      </c>
      <c r="BK48" s="54" t="s">
        <v>61</v>
      </c>
      <c r="BL48" s="52">
        <v>94</v>
      </c>
      <c r="BM48" s="78">
        <v>275.08</v>
      </c>
      <c r="BN48" s="52">
        <v>1</v>
      </c>
      <c r="BO48" s="78">
        <v>174.37</v>
      </c>
      <c r="BP48" s="54">
        <v>63.388832339683013</v>
      </c>
      <c r="BQ48" s="52">
        <v>20</v>
      </c>
      <c r="BR48" s="78">
        <v>110</v>
      </c>
      <c r="BS48" s="52">
        <v>0</v>
      </c>
      <c r="BT48" s="53">
        <v>0</v>
      </c>
      <c r="BU48" s="54">
        <v>0</v>
      </c>
      <c r="BV48" s="23">
        <v>31</v>
      </c>
      <c r="BW48" s="24" t="s">
        <v>60</v>
      </c>
      <c r="BX48" s="23">
        <f t="shared" si="9"/>
        <v>115</v>
      </c>
      <c r="BY48" s="67">
        <v>391.34</v>
      </c>
      <c r="BZ48" s="23">
        <v>15</v>
      </c>
      <c r="CA48" s="67">
        <v>201.2</v>
      </c>
      <c r="CB48" s="26">
        <v>51.413093473705729</v>
      </c>
      <c r="CC48" s="23">
        <v>0</v>
      </c>
      <c r="CD48" s="67">
        <v>0</v>
      </c>
      <c r="CE48" s="23">
        <v>0</v>
      </c>
      <c r="CF48" s="67">
        <v>0</v>
      </c>
      <c r="CG48" s="26" t="s">
        <v>61</v>
      </c>
      <c r="CH48" s="23">
        <v>23</v>
      </c>
      <c r="CI48" s="67">
        <v>81.37</v>
      </c>
      <c r="CJ48" s="23">
        <v>0</v>
      </c>
      <c r="CK48" s="67">
        <v>0</v>
      </c>
      <c r="CL48" s="26">
        <v>0</v>
      </c>
      <c r="CM48" s="23">
        <v>31</v>
      </c>
      <c r="CN48" s="24" t="s">
        <v>60</v>
      </c>
      <c r="CO48" s="23">
        <v>70</v>
      </c>
      <c r="CP48" s="67">
        <v>690.37</v>
      </c>
      <c r="CQ48" s="23">
        <v>5</v>
      </c>
      <c r="CR48" s="67">
        <v>76</v>
      </c>
      <c r="CS48" s="26">
        <v>11.008589596882832</v>
      </c>
      <c r="CT48" s="23">
        <v>4</v>
      </c>
      <c r="CU48" s="67">
        <v>16.29</v>
      </c>
      <c r="CV48" s="23">
        <v>0</v>
      </c>
      <c r="CW48" s="67">
        <v>0</v>
      </c>
      <c r="CX48" s="26">
        <v>0</v>
      </c>
      <c r="CY48" s="23">
        <v>16</v>
      </c>
      <c r="CZ48" s="67">
        <v>0.81</v>
      </c>
      <c r="DA48" s="23">
        <v>0</v>
      </c>
      <c r="DB48" s="67">
        <v>0</v>
      </c>
      <c r="DC48" s="26">
        <v>0</v>
      </c>
      <c r="DD48" s="23">
        <v>31</v>
      </c>
      <c r="DE48" s="24" t="s">
        <v>60</v>
      </c>
      <c r="DF48" s="23">
        <v>1535</v>
      </c>
      <c r="DG48" s="67">
        <v>593.41999999999996</v>
      </c>
      <c r="DH48" s="23">
        <v>12</v>
      </c>
      <c r="DI48" s="67">
        <v>143.24</v>
      </c>
      <c r="DJ48" s="26">
        <v>24.138047251525059</v>
      </c>
      <c r="DK48" s="23">
        <v>19</v>
      </c>
      <c r="DL48" s="67">
        <v>79.150000000000006</v>
      </c>
      <c r="DM48" s="23">
        <v>0</v>
      </c>
      <c r="DN48" s="67">
        <v>0</v>
      </c>
      <c r="DO48" s="26">
        <v>0</v>
      </c>
      <c r="DP48" s="23">
        <f t="shared" si="10"/>
        <v>2838</v>
      </c>
      <c r="DQ48" s="67">
        <v>3206.96</v>
      </c>
      <c r="DR48" s="23">
        <v>32</v>
      </c>
      <c r="DS48" s="67">
        <v>420.44</v>
      </c>
      <c r="DT48" s="26">
        <v>13.110235238356575</v>
      </c>
      <c r="DU48" s="23">
        <v>31</v>
      </c>
      <c r="DV48" s="24" t="s">
        <v>60</v>
      </c>
      <c r="DW48" s="23">
        <v>0</v>
      </c>
      <c r="DX48" s="67">
        <v>0</v>
      </c>
      <c r="DY48" s="23">
        <v>0</v>
      </c>
      <c r="DZ48" s="67">
        <v>0</v>
      </c>
      <c r="EA48" s="26" t="s">
        <v>61</v>
      </c>
      <c r="EB48" s="23">
        <v>0</v>
      </c>
      <c r="EC48" s="67">
        <v>0</v>
      </c>
      <c r="ED48" s="23">
        <v>0</v>
      </c>
      <c r="EE48" s="67">
        <v>0</v>
      </c>
      <c r="EF48" s="26" t="s">
        <v>61</v>
      </c>
      <c r="EG48" s="23">
        <v>0</v>
      </c>
      <c r="EH48" s="67">
        <v>0</v>
      </c>
      <c r="EI48" s="23">
        <v>0</v>
      </c>
      <c r="EJ48" s="67">
        <v>0</v>
      </c>
      <c r="EK48" s="26" t="s">
        <v>61</v>
      </c>
      <c r="EL48" s="23">
        <v>31</v>
      </c>
      <c r="EM48" s="24" t="s">
        <v>60</v>
      </c>
      <c r="EN48" s="23">
        <v>590</v>
      </c>
      <c r="EO48" s="88">
        <v>796.07850000000008</v>
      </c>
      <c r="EP48" s="23">
        <v>5</v>
      </c>
      <c r="EQ48" s="88">
        <v>15</v>
      </c>
      <c r="ER48" s="26">
        <v>1.8842362907678072</v>
      </c>
      <c r="ES48" s="23">
        <v>154</v>
      </c>
      <c r="ET48" s="88">
        <v>772.86</v>
      </c>
      <c r="EU48" s="23">
        <v>208</v>
      </c>
      <c r="EV48" s="88">
        <v>639.36</v>
      </c>
      <c r="EW48" s="27">
        <v>82.726496390031841</v>
      </c>
      <c r="EX48" s="23">
        <v>31</v>
      </c>
      <c r="EY48" s="24" t="s">
        <v>60</v>
      </c>
      <c r="EZ48" s="23">
        <f t="shared" si="11"/>
        <v>744</v>
      </c>
      <c r="FA48" s="88">
        <v>1568.9385</v>
      </c>
      <c r="FB48" s="23">
        <v>213</v>
      </c>
      <c r="FC48" s="88">
        <v>654.36</v>
      </c>
      <c r="FD48" s="26">
        <v>41.707179726930029</v>
      </c>
      <c r="FE48" s="23">
        <f t="shared" si="4"/>
        <v>3582</v>
      </c>
      <c r="FF48" s="60">
        <v>4775.8984999999993</v>
      </c>
      <c r="FG48" s="23">
        <v>245</v>
      </c>
      <c r="FH48" s="88">
        <v>1074.8</v>
      </c>
      <c r="FI48" s="27">
        <v>22.504665875960306</v>
      </c>
    </row>
    <row r="49" spans="1:165" s="11" customFormat="1" ht="35.1" customHeight="1" thickBot="1" x14ac:dyDescent="0.2">
      <c r="A49" s="23">
        <v>32</v>
      </c>
      <c r="B49" s="24" t="s">
        <v>33</v>
      </c>
      <c r="C49" s="23">
        <v>5565</v>
      </c>
      <c r="D49" s="67">
        <v>10851.203085106383</v>
      </c>
      <c r="E49" s="23">
        <v>0</v>
      </c>
      <c r="F49" s="67">
        <v>0</v>
      </c>
      <c r="G49" s="26">
        <v>0</v>
      </c>
      <c r="H49" s="23">
        <v>1929</v>
      </c>
      <c r="I49" s="67">
        <v>3506.4628514615233</v>
      </c>
      <c r="J49" s="23">
        <v>65</v>
      </c>
      <c r="K49" s="67">
        <v>229.53</v>
      </c>
      <c r="L49" s="26">
        <v>6.5459127822879966</v>
      </c>
      <c r="M49" s="23">
        <v>2255</v>
      </c>
      <c r="N49" s="67">
        <v>3876.7009365679055</v>
      </c>
      <c r="O49" s="23">
        <v>44</v>
      </c>
      <c r="P49" s="67">
        <v>170.12</v>
      </c>
      <c r="Q49" s="26">
        <v>4.3882673124280123</v>
      </c>
      <c r="R49" s="23">
        <v>32</v>
      </c>
      <c r="S49" s="24" t="s">
        <v>33</v>
      </c>
      <c r="T49" s="23">
        <v>1319</v>
      </c>
      <c r="U49" s="67">
        <v>846.89559574468092</v>
      </c>
      <c r="V49" s="23">
        <v>0</v>
      </c>
      <c r="W49" s="67">
        <v>0</v>
      </c>
      <c r="X49" s="26">
        <v>0</v>
      </c>
      <c r="Y49" s="23">
        <v>544</v>
      </c>
      <c r="Z49" s="67">
        <v>2917.6641576204947</v>
      </c>
      <c r="AA49" s="23">
        <v>0</v>
      </c>
      <c r="AB49" s="67">
        <v>0</v>
      </c>
      <c r="AC49" s="26">
        <v>0</v>
      </c>
      <c r="AD49" s="23">
        <v>20</v>
      </c>
      <c r="AE49" s="67">
        <v>60.126000000000005</v>
      </c>
      <c r="AF49" s="23">
        <v>0</v>
      </c>
      <c r="AG49" s="24">
        <v>0</v>
      </c>
      <c r="AH49" s="26">
        <v>0</v>
      </c>
      <c r="AI49" s="23">
        <v>32</v>
      </c>
      <c r="AJ49" s="24" t="s">
        <v>33</v>
      </c>
      <c r="AK49" s="23">
        <f t="shared" si="8"/>
        <v>9357</v>
      </c>
      <c r="AL49" s="67">
        <v>18122.225689933082</v>
      </c>
      <c r="AM49" s="23">
        <v>65</v>
      </c>
      <c r="AN49" s="67">
        <v>229.53</v>
      </c>
      <c r="AO49" s="26">
        <v>1.2665662812460403</v>
      </c>
      <c r="AP49" s="23">
        <v>8003</v>
      </c>
      <c r="AQ49" s="67">
        <v>11210.641413959849</v>
      </c>
      <c r="AR49" s="23">
        <v>65</v>
      </c>
      <c r="AS49" s="67">
        <v>229.53</v>
      </c>
      <c r="AT49" s="26">
        <v>2.0474296833201882</v>
      </c>
      <c r="AU49" s="23">
        <v>242</v>
      </c>
      <c r="AV49" s="67">
        <v>1519.491595744681</v>
      </c>
      <c r="AW49" s="23">
        <v>0</v>
      </c>
      <c r="AX49" s="67">
        <v>0</v>
      </c>
      <c r="AY49" s="26">
        <v>0</v>
      </c>
      <c r="AZ49" s="23">
        <v>32</v>
      </c>
      <c r="BA49" s="24" t="s">
        <v>33</v>
      </c>
      <c r="BB49" s="52">
        <v>32</v>
      </c>
      <c r="BC49" s="78">
        <v>790.7346808510639</v>
      </c>
      <c r="BD49" s="52">
        <v>0</v>
      </c>
      <c r="BE49" s="78">
        <v>0</v>
      </c>
      <c r="BF49" s="54">
        <v>0</v>
      </c>
      <c r="BG49" s="52">
        <v>3</v>
      </c>
      <c r="BH49" s="78">
        <v>603.93638297872337</v>
      </c>
      <c r="BI49" s="52">
        <v>14</v>
      </c>
      <c r="BJ49" s="78">
        <v>43.71</v>
      </c>
      <c r="BK49" s="54">
        <v>7.2375172670363694</v>
      </c>
      <c r="BL49" s="52">
        <v>0</v>
      </c>
      <c r="BM49" s="78">
        <v>0</v>
      </c>
      <c r="BN49" s="52">
        <v>0</v>
      </c>
      <c r="BO49" s="78">
        <v>0</v>
      </c>
      <c r="BP49" s="54" t="s">
        <v>61</v>
      </c>
      <c r="BQ49" s="52">
        <v>2</v>
      </c>
      <c r="BR49" s="78">
        <v>55</v>
      </c>
      <c r="BS49" s="52">
        <v>0</v>
      </c>
      <c r="BT49" s="53">
        <v>0</v>
      </c>
      <c r="BU49" s="54">
        <v>0</v>
      </c>
      <c r="BV49" s="23">
        <v>32</v>
      </c>
      <c r="BW49" s="24" t="s">
        <v>33</v>
      </c>
      <c r="BX49" s="23">
        <f t="shared" si="9"/>
        <v>277</v>
      </c>
      <c r="BY49" s="67">
        <v>2914.1626595744679</v>
      </c>
      <c r="BZ49" s="23">
        <v>14</v>
      </c>
      <c r="CA49" s="67">
        <v>43.71</v>
      </c>
      <c r="CB49" s="26">
        <v>1.4999162746249253</v>
      </c>
      <c r="CC49" s="23">
        <v>0</v>
      </c>
      <c r="CD49" s="67">
        <v>0</v>
      </c>
      <c r="CE49" s="23">
        <v>0</v>
      </c>
      <c r="CF49" s="67">
        <v>0</v>
      </c>
      <c r="CG49" s="26" t="s">
        <v>61</v>
      </c>
      <c r="CH49" s="23">
        <v>118</v>
      </c>
      <c r="CI49" s="67">
        <v>197.49735090504925</v>
      </c>
      <c r="CJ49" s="23">
        <v>0</v>
      </c>
      <c r="CK49" s="67">
        <v>0</v>
      </c>
      <c r="CL49" s="26">
        <v>0</v>
      </c>
      <c r="CM49" s="23">
        <v>32</v>
      </c>
      <c r="CN49" s="24" t="s">
        <v>33</v>
      </c>
      <c r="CO49" s="23">
        <v>233</v>
      </c>
      <c r="CP49" s="67">
        <v>1972.5740963045912</v>
      </c>
      <c r="CQ49" s="23">
        <v>26</v>
      </c>
      <c r="CR49" s="67">
        <v>149.51</v>
      </c>
      <c r="CS49" s="26">
        <v>7.5794364470308695</v>
      </c>
      <c r="CT49" s="23">
        <v>30</v>
      </c>
      <c r="CU49" s="67">
        <v>206.03</v>
      </c>
      <c r="CV49" s="23">
        <v>0</v>
      </c>
      <c r="CW49" s="67">
        <v>0</v>
      </c>
      <c r="CX49" s="26">
        <v>0</v>
      </c>
      <c r="CY49" s="23">
        <v>56</v>
      </c>
      <c r="CZ49" s="67">
        <v>12.891765957446808</v>
      </c>
      <c r="DA49" s="23">
        <v>0</v>
      </c>
      <c r="DB49" s="67">
        <v>0</v>
      </c>
      <c r="DC49" s="26">
        <v>0</v>
      </c>
      <c r="DD49" s="23">
        <v>32</v>
      </c>
      <c r="DE49" s="24" t="s">
        <v>33</v>
      </c>
      <c r="DF49" s="23">
        <v>207</v>
      </c>
      <c r="DG49" s="67">
        <v>112.95347383281234</v>
      </c>
      <c r="DH49" s="23">
        <v>0</v>
      </c>
      <c r="DI49" s="67">
        <v>0</v>
      </c>
      <c r="DJ49" s="26">
        <v>0</v>
      </c>
      <c r="DK49" s="23">
        <v>0</v>
      </c>
      <c r="DL49" s="67">
        <v>0</v>
      </c>
      <c r="DM49" s="23">
        <v>0</v>
      </c>
      <c r="DN49" s="67">
        <v>0</v>
      </c>
      <c r="DO49" s="26" t="s">
        <v>61</v>
      </c>
      <c r="DP49" s="23">
        <f t="shared" si="10"/>
        <v>10278</v>
      </c>
      <c r="DQ49" s="67">
        <v>23538.335036507448</v>
      </c>
      <c r="DR49" s="23">
        <v>105</v>
      </c>
      <c r="DS49" s="67">
        <v>422.75</v>
      </c>
      <c r="DT49" s="26">
        <v>1.7960063842422325</v>
      </c>
      <c r="DU49" s="23">
        <v>32</v>
      </c>
      <c r="DV49" s="24" t="s">
        <v>33</v>
      </c>
      <c r="DW49" s="23">
        <v>0</v>
      </c>
      <c r="DX49" s="67">
        <v>0</v>
      </c>
      <c r="DY49" s="23">
        <v>0</v>
      </c>
      <c r="DZ49" s="67">
        <v>0</v>
      </c>
      <c r="EA49" s="26" t="s">
        <v>61</v>
      </c>
      <c r="EB49" s="23">
        <v>9</v>
      </c>
      <c r="EC49" s="67">
        <v>20.156028368794328</v>
      </c>
      <c r="ED49" s="23">
        <v>0</v>
      </c>
      <c r="EE49" s="67">
        <v>0</v>
      </c>
      <c r="EF49" s="26">
        <v>0</v>
      </c>
      <c r="EG49" s="23">
        <v>9</v>
      </c>
      <c r="EH49" s="67">
        <v>177.06508181782169</v>
      </c>
      <c r="EI49" s="23">
        <v>0</v>
      </c>
      <c r="EJ49" s="67">
        <v>0</v>
      </c>
      <c r="EK49" s="26">
        <v>0</v>
      </c>
      <c r="EL49" s="23">
        <v>32</v>
      </c>
      <c r="EM49" s="24" t="s">
        <v>33</v>
      </c>
      <c r="EN49" s="23">
        <v>373</v>
      </c>
      <c r="EO49" s="88">
        <v>1657.8368097512553</v>
      </c>
      <c r="EP49" s="23">
        <v>0</v>
      </c>
      <c r="EQ49" s="88">
        <v>0</v>
      </c>
      <c r="ER49" s="26">
        <v>0</v>
      </c>
      <c r="ES49" s="23">
        <v>581</v>
      </c>
      <c r="ET49" s="88">
        <v>1923.31914893617</v>
      </c>
      <c r="EU49" s="23">
        <v>145</v>
      </c>
      <c r="EV49" s="88">
        <v>271.91000000000003</v>
      </c>
      <c r="EW49" s="27">
        <v>14.137539271649191</v>
      </c>
      <c r="EX49" s="23">
        <v>32</v>
      </c>
      <c r="EY49" s="24" t="s">
        <v>33</v>
      </c>
      <c r="EZ49" s="23">
        <f t="shared" si="11"/>
        <v>972</v>
      </c>
      <c r="FA49" s="88">
        <v>3778.3770688740415</v>
      </c>
      <c r="FB49" s="23">
        <v>145</v>
      </c>
      <c r="FC49" s="88">
        <v>271.91000000000003</v>
      </c>
      <c r="FD49" s="26">
        <v>7.1964760277626123</v>
      </c>
      <c r="FE49" s="23">
        <f t="shared" si="4"/>
        <v>11250</v>
      </c>
      <c r="FF49" s="60">
        <v>27316.712105381488</v>
      </c>
      <c r="FG49" s="23">
        <v>250</v>
      </c>
      <c r="FH49" s="88">
        <v>694.66</v>
      </c>
      <c r="FI49" s="27">
        <v>2.5429853978039674</v>
      </c>
    </row>
    <row r="50" spans="1:165" s="11" customFormat="1" ht="35.1" customHeight="1" thickBot="1" x14ac:dyDescent="0.2">
      <c r="A50" s="23">
        <v>33</v>
      </c>
      <c r="B50" s="24" t="s">
        <v>66</v>
      </c>
      <c r="C50" s="23">
        <v>0</v>
      </c>
      <c r="D50" s="67">
        <v>0</v>
      </c>
      <c r="E50" s="23">
        <v>0</v>
      </c>
      <c r="F50" s="67">
        <v>0</v>
      </c>
      <c r="G50" s="26" t="s">
        <v>61</v>
      </c>
      <c r="H50" s="23">
        <v>0</v>
      </c>
      <c r="I50" s="67">
        <v>0</v>
      </c>
      <c r="J50" s="23">
        <v>0</v>
      </c>
      <c r="K50" s="67">
        <v>0</v>
      </c>
      <c r="L50" s="26" t="s">
        <v>61</v>
      </c>
      <c r="M50" s="23">
        <v>0</v>
      </c>
      <c r="N50" s="67">
        <v>0</v>
      </c>
      <c r="O50" s="23">
        <v>0</v>
      </c>
      <c r="P50" s="67">
        <v>0</v>
      </c>
      <c r="Q50" s="26" t="s">
        <v>61</v>
      </c>
      <c r="R50" s="23">
        <v>33</v>
      </c>
      <c r="S50" s="24" t="s">
        <v>66</v>
      </c>
      <c r="T50" s="23">
        <v>0</v>
      </c>
      <c r="U50" s="67">
        <v>0</v>
      </c>
      <c r="V50" s="23">
        <v>0</v>
      </c>
      <c r="W50" s="67">
        <v>0</v>
      </c>
      <c r="X50" s="26" t="s">
        <v>61</v>
      </c>
      <c r="Y50" s="23">
        <v>0</v>
      </c>
      <c r="Z50" s="67">
        <v>0</v>
      </c>
      <c r="AA50" s="23">
        <v>0</v>
      </c>
      <c r="AB50" s="67">
        <v>0</v>
      </c>
      <c r="AC50" s="26" t="s">
        <v>61</v>
      </c>
      <c r="AD50" s="23">
        <v>0</v>
      </c>
      <c r="AE50" s="67">
        <v>0</v>
      </c>
      <c r="AF50" s="23">
        <v>0</v>
      </c>
      <c r="AG50" s="24">
        <v>0</v>
      </c>
      <c r="AH50" s="26" t="s">
        <v>61</v>
      </c>
      <c r="AI50" s="23">
        <v>33</v>
      </c>
      <c r="AJ50" s="24" t="s">
        <v>66</v>
      </c>
      <c r="AK50" s="23">
        <f t="shared" si="8"/>
        <v>0</v>
      </c>
      <c r="AL50" s="67">
        <v>0</v>
      </c>
      <c r="AM50" s="23">
        <v>0</v>
      </c>
      <c r="AN50" s="67">
        <v>0</v>
      </c>
      <c r="AO50" s="26" t="s">
        <v>61</v>
      </c>
      <c r="AP50" s="23">
        <v>0</v>
      </c>
      <c r="AQ50" s="67">
        <v>0</v>
      </c>
      <c r="AR50" s="23">
        <v>0</v>
      </c>
      <c r="AS50" s="67">
        <v>0</v>
      </c>
      <c r="AT50" s="26" t="s">
        <v>61</v>
      </c>
      <c r="AU50" s="23">
        <v>27</v>
      </c>
      <c r="AV50" s="67">
        <v>225.9</v>
      </c>
      <c r="AW50" s="23">
        <v>0</v>
      </c>
      <c r="AX50" s="67">
        <v>0</v>
      </c>
      <c r="AY50" s="26">
        <v>0</v>
      </c>
      <c r="AZ50" s="23">
        <v>33</v>
      </c>
      <c r="BA50" s="24" t="s">
        <v>66</v>
      </c>
      <c r="BB50" s="52">
        <v>0</v>
      </c>
      <c r="BC50" s="78">
        <v>0</v>
      </c>
      <c r="BD50" s="52">
        <v>0</v>
      </c>
      <c r="BE50" s="78">
        <v>0</v>
      </c>
      <c r="BF50" s="54" t="s">
        <v>61</v>
      </c>
      <c r="BG50" s="52">
        <v>0</v>
      </c>
      <c r="BH50" s="78">
        <v>0</v>
      </c>
      <c r="BI50" s="52">
        <v>0</v>
      </c>
      <c r="BJ50" s="78">
        <v>0</v>
      </c>
      <c r="BK50" s="54" t="s">
        <v>61</v>
      </c>
      <c r="BL50" s="52">
        <v>3</v>
      </c>
      <c r="BM50" s="78">
        <v>25.1</v>
      </c>
      <c r="BN50" s="52">
        <v>0</v>
      </c>
      <c r="BO50" s="78">
        <v>0</v>
      </c>
      <c r="BP50" s="54">
        <v>0</v>
      </c>
      <c r="BQ50" s="52">
        <v>1</v>
      </c>
      <c r="BR50" s="78">
        <v>10.039999999999999</v>
      </c>
      <c r="BS50" s="52">
        <v>0</v>
      </c>
      <c r="BT50" s="53">
        <v>0</v>
      </c>
      <c r="BU50" s="54">
        <v>0</v>
      </c>
      <c r="BV50" s="23">
        <v>33</v>
      </c>
      <c r="BW50" s="24" t="s">
        <v>66</v>
      </c>
      <c r="BX50" s="23">
        <f t="shared" si="9"/>
        <v>30</v>
      </c>
      <c r="BY50" s="67">
        <v>251</v>
      </c>
      <c r="BZ50" s="23">
        <v>0</v>
      </c>
      <c r="CA50" s="67">
        <v>0</v>
      </c>
      <c r="CB50" s="26">
        <v>0</v>
      </c>
      <c r="CC50" s="23">
        <v>0</v>
      </c>
      <c r="CD50" s="67">
        <v>0</v>
      </c>
      <c r="CE50" s="23">
        <v>0</v>
      </c>
      <c r="CF50" s="67">
        <v>0</v>
      </c>
      <c r="CG50" s="26" t="s">
        <v>61</v>
      </c>
      <c r="CH50" s="23">
        <v>9</v>
      </c>
      <c r="CI50" s="67">
        <v>67.5</v>
      </c>
      <c r="CJ50" s="23">
        <v>0</v>
      </c>
      <c r="CK50" s="67">
        <v>0</v>
      </c>
      <c r="CL50" s="26">
        <v>0</v>
      </c>
      <c r="CM50" s="23">
        <v>33</v>
      </c>
      <c r="CN50" s="24" t="s">
        <v>66</v>
      </c>
      <c r="CO50" s="23">
        <v>40</v>
      </c>
      <c r="CP50" s="67">
        <v>382.5</v>
      </c>
      <c r="CQ50" s="23">
        <v>0</v>
      </c>
      <c r="CR50" s="67">
        <v>0</v>
      </c>
      <c r="CS50" s="26">
        <v>0</v>
      </c>
      <c r="CT50" s="23">
        <v>12</v>
      </c>
      <c r="CU50" s="67">
        <v>9</v>
      </c>
      <c r="CV50" s="23">
        <v>0</v>
      </c>
      <c r="CW50" s="67">
        <v>0</v>
      </c>
      <c r="CX50" s="26">
        <v>0</v>
      </c>
      <c r="CY50" s="23">
        <v>13</v>
      </c>
      <c r="CZ50" s="67">
        <v>3.25</v>
      </c>
      <c r="DA50" s="23">
        <v>0</v>
      </c>
      <c r="DB50" s="67">
        <v>0</v>
      </c>
      <c r="DC50" s="26">
        <v>0</v>
      </c>
      <c r="DD50" s="23">
        <v>33</v>
      </c>
      <c r="DE50" s="24" t="s">
        <v>66</v>
      </c>
      <c r="DF50" s="23">
        <v>20</v>
      </c>
      <c r="DG50" s="67">
        <v>15</v>
      </c>
      <c r="DH50" s="23">
        <v>43</v>
      </c>
      <c r="DI50" s="67">
        <v>84.09</v>
      </c>
      <c r="DJ50" s="26">
        <v>560.6</v>
      </c>
      <c r="DK50" s="23">
        <v>1</v>
      </c>
      <c r="DL50" s="67">
        <v>0.75</v>
      </c>
      <c r="DM50" s="23">
        <v>0</v>
      </c>
      <c r="DN50" s="67">
        <v>0</v>
      </c>
      <c r="DO50" s="26">
        <v>0</v>
      </c>
      <c r="DP50" s="23">
        <f t="shared" si="10"/>
        <v>124</v>
      </c>
      <c r="DQ50" s="67">
        <v>728.25</v>
      </c>
      <c r="DR50" s="23">
        <v>43</v>
      </c>
      <c r="DS50" s="67">
        <v>84.09</v>
      </c>
      <c r="DT50" s="26">
        <v>11.546858908341916</v>
      </c>
      <c r="DU50" s="23">
        <v>33</v>
      </c>
      <c r="DV50" s="24" t="s">
        <v>66</v>
      </c>
      <c r="DW50" s="23">
        <v>0</v>
      </c>
      <c r="DX50" s="67">
        <v>0</v>
      </c>
      <c r="DY50" s="23">
        <v>0</v>
      </c>
      <c r="DZ50" s="67">
        <v>0</v>
      </c>
      <c r="EA50" s="26" t="s">
        <v>61</v>
      </c>
      <c r="EB50" s="23">
        <v>1</v>
      </c>
      <c r="EC50" s="67">
        <v>20</v>
      </c>
      <c r="ED50" s="23">
        <v>0</v>
      </c>
      <c r="EE50" s="67">
        <v>0</v>
      </c>
      <c r="EF50" s="26">
        <v>0</v>
      </c>
      <c r="EG50" s="23">
        <v>3</v>
      </c>
      <c r="EH50" s="67">
        <v>90</v>
      </c>
      <c r="EI50" s="23">
        <v>0</v>
      </c>
      <c r="EJ50" s="67">
        <v>0</v>
      </c>
      <c r="EK50" s="26">
        <v>0</v>
      </c>
      <c r="EL50" s="23">
        <v>33</v>
      </c>
      <c r="EM50" s="24" t="s">
        <v>66</v>
      </c>
      <c r="EN50" s="23">
        <v>58</v>
      </c>
      <c r="EO50" s="88">
        <v>174</v>
      </c>
      <c r="EP50" s="23">
        <v>0</v>
      </c>
      <c r="EQ50" s="88">
        <v>0</v>
      </c>
      <c r="ER50" s="26">
        <v>0</v>
      </c>
      <c r="ES50" s="23">
        <v>135</v>
      </c>
      <c r="ET50" s="88">
        <v>135</v>
      </c>
      <c r="EU50" s="23">
        <v>71</v>
      </c>
      <c r="EV50" s="88">
        <v>191.16</v>
      </c>
      <c r="EW50" s="27">
        <v>141.6</v>
      </c>
      <c r="EX50" s="23">
        <v>33</v>
      </c>
      <c r="EY50" s="24" t="s">
        <v>66</v>
      </c>
      <c r="EZ50" s="23">
        <f t="shared" si="11"/>
        <v>197</v>
      </c>
      <c r="FA50" s="88">
        <v>419</v>
      </c>
      <c r="FB50" s="23">
        <v>71</v>
      </c>
      <c r="FC50" s="88">
        <v>191.16</v>
      </c>
      <c r="FD50" s="26">
        <v>45.622911694510734</v>
      </c>
      <c r="FE50" s="23">
        <f t="shared" si="4"/>
        <v>321</v>
      </c>
      <c r="FF50" s="60">
        <v>1147.25</v>
      </c>
      <c r="FG50" s="23">
        <v>114</v>
      </c>
      <c r="FH50" s="88">
        <v>275.25</v>
      </c>
      <c r="FI50" s="27">
        <v>23.992155153628243</v>
      </c>
    </row>
    <row r="51" spans="1:165" s="11" customFormat="1" ht="35.1" customHeight="1" thickBot="1" x14ac:dyDescent="0.2">
      <c r="A51" s="23">
        <v>34</v>
      </c>
      <c r="B51" s="24" t="s">
        <v>67</v>
      </c>
      <c r="C51" s="23">
        <v>1165</v>
      </c>
      <c r="D51" s="67">
        <v>1855.8640425531914</v>
      </c>
      <c r="E51" s="23">
        <v>43</v>
      </c>
      <c r="F51" s="67">
        <v>209</v>
      </c>
      <c r="G51" s="26">
        <v>11.261600807377558</v>
      </c>
      <c r="H51" s="23">
        <v>360</v>
      </c>
      <c r="I51" s="67">
        <v>428.74642573076147</v>
      </c>
      <c r="J51" s="23">
        <v>0</v>
      </c>
      <c r="K51" s="67">
        <v>0</v>
      </c>
      <c r="L51" s="26">
        <v>0</v>
      </c>
      <c r="M51" s="23">
        <v>657</v>
      </c>
      <c r="N51" s="67">
        <v>842.79046828395292</v>
      </c>
      <c r="O51" s="23">
        <v>43</v>
      </c>
      <c r="P51" s="67">
        <v>209</v>
      </c>
      <c r="Q51" s="26">
        <v>24.79857187107908</v>
      </c>
      <c r="R51" s="23">
        <v>34</v>
      </c>
      <c r="S51" s="24" t="s">
        <v>67</v>
      </c>
      <c r="T51" s="23">
        <v>54</v>
      </c>
      <c r="U51" s="67">
        <v>62.148297872340429</v>
      </c>
      <c r="V51" s="23">
        <v>0</v>
      </c>
      <c r="W51" s="67">
        <v>0</v>
      </c>
      <c r="X51" s="26">
        <v>0</v>
      </c>
      <c r="Y51" s="23">
        <v>14</v>
      </c>
      <c r="Z51" s="67">
        <v>81.554078810247518</v>
      </c>
      <c r="AA51" s="23">
        <v>0</v>
      </c>
      <c r="AB51" s="67">
        <v>0</v>
      </c>
      <c r="AC51" s="26">
        <v>0</v>
      </c>
      <c r="AD51" s="23">
        <v>0</v>
      </c>
      <c r="AE51" s="67">
        <v>2.87</v>
      </c>
      <c r="AF51" s="23">
        <v>0</v>
      </c>
      <c r="AG51" s="24">
        <v>0</v>
      </c>
      <c r="AH51" s="26">
        <v>0</v>
      </c>
      <c r="AI51" s="23">
        <v>34</v>
      </c>
      <c r="AJ51" s="24" t="s">
        <v>67</v>
      </c>
      <c r="AK51" s="23">
        <f t="shared" si="8"/>
        <v>1593</v>
      </c>
      <c r="AL51" s="67">
        <v>2428.312844966541</v>
      </c>
      <c r="AM51" s="23">
        <v>43</v>
      </c>
      <c r="AN51" s="67">
        <v>209</v>
      </c>
      <c r="AO51" s="26">
        <v>8.6067987670212958</v>
      </c>
      <c r="AP51" s="23">
        <v>872</v>
      </c>
      <c r="AQ51" s="67">
        <v>1076.7137069799244</v>
      </c>
      <c r="AR51" s="23">
        <v>0</v>
      </c>
      <c r="AS51" s="67">
        <v>0</v>
      </c>
      <c r="AT51" s="26">
        <v>0</v>
      </c>
      <c r="AU51" s="23">
        <v>95</v>
      </c>
      <c r="AV51" s="67">
        <v>817.72829787234048</v>
      </c>
      <c r="AW51" s="23">
        <v>0</v>
      </c>
      <c r="AX51" s="67">
        <v>0</v>
      </c>
      <c r="AY51" s="26">
        <v>0</v>
      </c>
      <c r="AZ51" s="23">
        <v>34</v>
      </c>
      <c r="BA51" s="24" t="s">
        <v>67</v>
      </c>
      <c r="BB51" s="52">
        <v>14</v>
      </c>
      <c r="BC51" s="78">
        <v>361.22234042553197</v>
      </c>
      <c r="BD51" s="52">
        <v>0</v>
      </c>
      <c r="BE51" s="78">
        <v>0</v>
      </c>
      <c r="BF51" s="54">
        <v>0</v>
      </c>
      <c r="BG51" s="52">
        <v>1</v>
      </c>
      <c r="BH51" s="78">
        <v>51.603191489361699</v>
      </c>
      <c r="BI51" s="52">
        <v>0</v>
      </c>
      <c r="BJ51" s="78">
        <v>0</v>
      </c>
      <c r="BK51" s="54">
        <v>0</v>
      </c>
      <c r="BL51" s="52">
        <v>17</v>
      </c>
      <c r="BM51" s="78">
        <v>32.593399999999995</v>
      </c>
      <c r="BN51" s="52">
        <v>200</v>
      </c>
      <c r="BO51" s="78">
        <v>857.65</v>
      </c>
      <c r="BP51" s="54">
        <v>2631.3609503764569</v>
      </c>
      <c r="BQ51" s="52">
        <v>0</v>
      </c>
      <c r="BR51" s="78">
        <v>2</v>
      </c>
      <c r="BS51" s="52">
        <v>0</v>
      </c>
      <c r="BT51" s="53">
        <v>0</v>
      </c>
      <c r="BU51" s="54">
        <v>0</v>
      </c>
      <c r="BV51" s="23">
        <v>34</v>
      </c>
      <c r="BW51" s="24" t="s">
        <v>67</v>
      </c>
      <c r="BX51" s="23">
        <f t="shared" si="9"/>
        <v>127</v>
      </c>
      <c r="BY51" s="67">
        <v>1263.147229787234</v>
      </c>
      <c r="BZ51" s="23">
        <v>200</v>
      </c>
      <c r="CA51" s="67">
        <v>857.65</v>
      </c>
      <c r="CB51" s="26">
        <v>67.897864934118843</v>
      </c>
      <c r="CC51" s="23">
        <v>0</v>
      </c>
      <c r="CD51" s="67">
        <v>0</v>
      </c>
      <c r="CE51" s="23">
        <v>0</v>
      </c>
      <c r="CF51" s="67">
        <v>0</v>
      </c>
      <c r="CG51" s="26" t="s">
        <v>61</v>
      </c>
      <c r="CH51" s="23">
        <v>23</v>
      </c>
      <c r="CI51" s="67">
        <v>56.447675452524621</v>
      </c>
      <c r="CJ51" s="23">
        <v>0</v>
      </c>
      <c r="CK51" s="67">
        <v>0</v>
      </c>
      <c r="CL51" s="26">
        <v>0</v>
      </c>
      <c r="CM51" s="23">
        <v>34</v>
      </c>
      <c r="CN51" s="24" t="s">
        <v>67</v>
      </c>
      <c r="CO51" s="23">
        <v>36</v>
      </c>
      <c r="CP51" s="67">
        <v>140.29904815229554</v>
      </c>
      <c r="CQ51" s="23">
        <v>27</v>
      </c>
      <c r="CR51" s="67">
        <v>108</v>
      </c>
      <c r="CS51" s="26">
        <v>76.978426740832404</v>
      </c>
      <c r="CT51" s="23">
        <v>0</v>
      </c>
      <c r="CU51" s="67">
        <v>0</v>
      </c>
      <c r="CV51" s="23">
        <v>0</v>
      </c>
      <c r="CW51" s="67">
        <v>0</v>
      </c>
      <c r="CX51" s="26" t="s">
        <v>61</v>
      </c>
      <c r="CY51" s="23">
        <v>31</v>
      </c>
      <c r="CZ51" s="67">
        <v>5.1263829787234041</v>
      </c>
      <c r="DA51" s="23">
        <v>2</v>
      </c>
      <c r="DB51" s="67">
        <v>0.8</v>
      </c>
      <c r="DC51" s="26">
        <v>15.605544948949948</v>
      </c>
      <c r="DD51" s="23">
        <v>34</v>
      </c>
      <c r="DE51" s="24" t="s">
        <v>67</v>
      </c>
      <c r="DF51" s="23">
        <v>121</v>
      </c>
      <c r="DG51" s="67">
        <v>130.35673691640616</v>
      </c>
      <c r="DH51" s="23">
        <v>0</v>
      </c>
      <c r="DI51" s="67">
        <v>0</v>
      </c>
      <c r="DJ51" s="26">
        <v>0</v>
      </c>
      <c r="DK51" s="23">
        <v>0</v>
      </c>
      <c r="DL51" s="67">
        <v>0</v>
      </c>
      <c r="DM51" s="23">
        <v>0</v>
      </c>
      <c r="DN51" s="67">
        <v>0</v>
      </c>
      <c r="DO51" s="26" t="s">
        <v>61</v>
      </c>
      <c r="DP51" s="23">
        <f t="shared" si="10"/>
        <v>1931</v>
      </c>
      <c r="DQ51" s="67">
        <v>4023.6899182537245</v>
      </c>
      <c r="DR51" s="23">
        <v>272</v>
      </c>
      <c r="DS51" s="67">
        <v>1175.45</v>
      </c>
      <c r="DT51" s="26">
        <v>29.213235211478317</v>
      </c>
      <c r="DU51" s="23">
        <v>34</v>
      </c>
      <c r="DV51" s="24" t="s">
        <v>67</v>
      </c>
      <c r="DW51" s="23">
        <v>0</v>
      </c>
      <c r="DX51" s="67">
        <v>0</v>
      </c>
      <c r="DY51" s="23">
        <v>0</v>
      </c>
      <c r="DZ51" s="67">
        <v>0</v>
      </c>
      <c r="EA51" s="26" t="s">
        <v>61</v>
      </c>
      <c r="EB51" s="23">
        <v>4</v>
      </c>
      <c r="EC51" s="67">
        <v>7.8014184397163192E-2</v>
      </c>
      <c r="ED51" s="23">
        <v>0</v>
      </c>
      <c r="EE51" s="67">
        <v>0</v>
      </c>
      <c r="EF51" s="26">
        <v>0</v>
      </c>
      <c r="EG51" s="23">
        <v>5</v>
      </c>
      <c r="EH51" s="67">
        <v>88.532540908910846</v>
      </c>
      <c r="EI51" s="23">
        <v>1</v>
      </c>
      <c r="EJ51" s="67">
        <v>7</v>
      </c>
      <c r="EK51" s="26">
        <v>7.9066972755273603</v>
      </c>
      <c r="EL51" s="23">
        <v>34</v>
      </c>
      <c r="EM51" s="24" t="s">
        <v>67</v>
      </c>
      <c r="EN51" s="23">
        <v>238</v>
      </c>
      <c r="EO51" s="88">
        <v>1091.2334048756277</v>
      </c>
      <c r="EP51" s="23">
        <v>0</v>
      </c>
      <c r="EQ51" s="88">
        <v>0</v>
      </c>
      <c r="ER51" s="26">
        <v>0</v>
      </c>
      <c r="ES51" s="23">
        <v>368</v>
      </c>
      <c r="ET51" s="88">
        <v>1096.868916468085</v>
      </c>
      <c r="EU51" s="23">
        <v>104</v>
      </c>
      <c r="EV51" s="88">
        <v>240.86</v>
      </c>
      <c r="EW51" s="27">
        <v>21.958868227898058</v>
      </c>
      <c r="EX51" s="23">
        <v>34</v>
      </c>
      <c r="EY51" s="24" t="s">
        <v>67</v>
      </c>
      <c r="EZ51" s="23">
        <f t="shared" si="11"/>
        <v>615</v>
      </c>
      <c r="FA51" s="88">
        <v>2276.7128764370204</v>
      </c>
      <c r="FB51" s="23">
        <v>105</v>
      </c>
      <c r="FC51" s="88">
        <v>247.86</v>
      </c>
      <c r="FD51" s="26">
        <v>10.886748283687517</v>
      </c>
      <c r="FE51" s="23">
        <f t="shared" si="4"/>
        <v>2546</v>
      </c>
      <c r="FF51" s="60">
        <v>6300.4027946907454</v>
      </c>
      <c r="FG51" s="23">
        <v>377</v>
      </c>
      <c r="FH51" s="88">
        <v>1423.31</v>
      </c>
      <c r="FI51" s="27">
        <v>22.590777865812036</v>
      </c>
    </row>
    <row r="52" spans="1:165" s="11" customFormat="1" ht="35.1" customHeight="1" thickBot="1" x14ac:dyDescent="0.2">
      <c r="A52" s="23">
        <v>35</v>
      </c>
      <c r="B52" s="24" t="s">
        <v>85</v>
      </c>
      <c r="C52" s="23">
        <v>302</v>
      </c>
      <c r="D52" s="67">
        <v>2050</v>
      </c>
      <c r="E52" s="23">
        <v>0</v>
      </c>
      <c r="F52" s="67">
        <v>0</v>
      </c>
      <c r="G52" s="26">
        <v>0</v>
      </c>
      <c r="H52" s="23">
        <v>111</v>
      </c>
      <c r="I52" s="67">
        <v>376.02</v>
      </c>
      <c r="J52" s="23">
        <v>0</v>
      </c>
      <c r="K52" s="67">
        <v>0</v>
      </c>
      <c r="L52" s="26">
        <v>0</v>
      </c>
      <c r="M52" s="23">
        <v>24</v>
      </c>
      <c r="N52" s="67">
        <v>100.72</v>
      </c>
      <c r="O52" s="23">
        <v>0</v>
      </c>
      <c r="P52" s="67">
        <v>0</v>
      </c>
      <c r="Q52" s="26">
        <v>0</v>
      </c>
      <c r="R52" s="23">
        <v>35</v>
      </c>
      <c r="S52" s="24" t="s">
        <v>85</v>
      </c>
      <c r="T52" s="23">
        <v>26</v>
      </c>
      <c r="U52" s="67">
        <v>28.94</v>
      </c>
      <c r="V52" s="23">
        <v>0</v>
      </c>
      <c r="W52" s="67">
        <v>0</v>
      </c>
      <c r="X52" s="26">
        <v>0</v>
      </c>
      <c r="Y52" s="23">
        <v>43</v>
      </c>
      <c r="Z52" s="67">
        <v>171.45</v>
      </c>
      <c r="AA52" s="23">
        <v>0</v>
      </c>
      <c r="AB52" s="67">
        <v>0</v>
      </c>
      <c r="AC52" s="26">
        <v>0</v>
      </c>
      <c r="AD52" s="23">
        <v>1</v>
      </c>
      <c r="AE52" s="67">
        <v>0.45</v>
      </c>
      <c r="AF52" s="23">
        <v>0</v>
      </c>
      <c r="AG52" s="24">
        <v>0</v>
      </c>
      <c r="AH52" s="26">
        <v>0</v>
      </c>
      <c r="AI52" s="23">
        <v>35</v>
      </c>
      <c r="AJ52" s="24" t="s">
        <v>85</v>
      </c>
      <c r="AK52" s="23">
        <f t="shared" si="8"/>
        <v>482</v>
      </c>
      <c r="AL52" s="67">
        <v>2626.41</v>
      </c>
      <c r="AM52" s="23">
        <v>0</v>
      </c>
      <c r="AN52" s="67">
        <v>0</v>
      </c>
      <c r="AO52" s="26">
        <v>0</v>
      </c>
      <c r="AP52" s="23">
        <v>339</v>
      </c>
      <c r="AQ52" s="67">
        <v>894.78</v>
      </c>
      <c r="AR52" s="23">
        <v>0</v>
      </c>
      <c r="AS52" s="67">
        <v>0</v>
      </c>
      <c r="AT52" s="26">
        <v>0</v>
      </c>
      <c r="AU52" s="23">
        <v>5</v>
      </c>
      <c r="AV52" s="67">
        <v>271.35000000000002</v>
      </c>
      <c r="AW52" s="23">
        <v>137</v>
      </c>
      <c r="AX52" s="67">
        <v>1277.5</v>
      </c>
      <c r="AY52" s="26">
        <v>470.79417726183885</v>
      </c>
      <c r="AZ52" s="23">
        <v>35</v>
      </c>
      <c r="BA52" s="24" t="s">
        <v>85</v>
      </c>
      <c r="BB52" s="52">
        <v>8</v>
      </c>
      <c r="BC52" s="78">
        <v>11.67</v>
      </c>
      <c r="BD52" s="52">
        <v>0</v>
      </c>
      <c r="BE52" s="78">
        <v>0</v>
      </c>
      <c r="BF52" s="54">
        <v>0</v>
      </c>
      <c r="BG52" s="52">
        <v>0</v>
      </c>
      <c r="BH52" s="78">
        <v>74.650000000000006</v>
      </c>
      <c r="BI52" s="52">
        <v>0</v>
      </c>
      <c r="BJ52" s="78">
        <v>0</v>
      </c>
      <c r="BK52" s="54">
        <v>0</v>
      </c>
      <c r="BL52" s="52">
        <v>0</v>
      </c>
      <c r="BM52" s="78">
        <v>0</v>
      </c>
      <c r="BN52" s="52">
        <v>0</v>
      </c>
      <c r="BO52" s="78">
        <v>0</v>
      </c>
      <c r="BP52" s="54" t="s">
        <v>61</v>
      </c>
      <c r="BQ52" s="52">
        <v>0</v>
      </c>
      <c r="BR52" s="78">
        <v>0</v>
      </c>
      <c r="BS52" s="52">
        <v>0</v>
      </c>
      <c r="BT52" s="53">
        <v>0</v>
      </c>
      <c r="BU52" s="54" t="s">
        <v>61</v>
      </c>
      <c r="BV52" s="23">
        <v>35</v>
      </c>
      <c r="BW52" s="24" t="s">
        <v>85</v>
      </c>
      <c r="BX52" s="23">
        <f t="shared" si="9"/>
        <v>13</v>
      </c>
      <c r="BY52" s="67">
        <v>357.67</v>
      </c>
      <c r="BZ52" s="23">
        <v>137</v>
      </c>
      <c r="CA52" s="67">
        <v>1277.5</v>
      </c>
      <c r="CB52" s="26">
        <v>357.17281292811805</v>
      </c>
      <c r="CC52" s="23">
        <v>0</v>
      </c>
      <c r="CD52" s="67">
        <v>0</v>
      </c>
      <c r="CE52" s="23">
        <v>0</v>
      </c>
      <c r="CF52" s="67">
        <v>0</v>
      </c>
      <c r="CG52" s="26" t="s">
        <v>61</v>
      </c>
      <c r="CH52" s="23">
        <v>2</v>
      </c>
      <c r="CI52" s="67">
        <v>29.5</v>
      </c>
      <c r="CJ52" s="23">
        <v>0</v>
      </c>
      <c r="CK52" s="67">
        <v>0</v>
      </c>
      <c r="CL52" s="26">
        <v>0</v>
      </c>
      <c r="CM52" s="23">
        <v>35</v>
      </c>
      <c r="CN52" s="24" t="s">
        <v>85</v>
      </c>
      <c r="CO52" s="23">
        <v>3</v>
      </c>
      <c r="CP52" s="67">
        <v>27</v>
      </c>
      <c r="CQ52" s="23">
        <v>0</v>
      </c>
      <c r="CR52" s="67">
        <v>0</v>
      </c>
      <c r="CS52" s="26">
        <v>0</v>
      </c>
      <c r="CT52" s="23">
        <v>5</v>
      </c>
      <c r="CU52" s="67">
        <v>6.25</v>
      </c>
      <c r="CV52" s="23">
        <v>0</v>
      </c>
      <c r="CW52" s="67">
        <v>0</v>
      </c>
      <c r="CX52" s="26">
        <v>0</v>
      </c>
      <c r="CY52" s="23">
        <v>1</v>
      </c>
      <c r="CZ52" s="67">
        <v>0.81</v>
      </c>
      <c r="DA52" s="23">
        <v>0</v>
      </c>
      <c r="DB52" s="67">
        <v>0</v>
      </c>
      <c r="DC52" s="26">
        <v>0</v>
      </c>
      <c r="DD52" s="23">
        <v>35</v>
      </c>
      <c r="DE52" s="24" t="s">
        <v>85</v>
      </c>
      <c r="DF52" s="23">
        <v>0</v>
      </c>
      <c r="DG52" s="67">
        <v>0</v>
      </c>
      <c r="DH52" s="23">
        <v>0</v>
      </c>
      <c r="DI52" s="67">
        <v>0</v>
      </c>
      <c r="DJ52" s="26" t="s">
        <v>61</v>
      </c>
      <c r="DK52" s="23">
        <v>0</v>
      </c>
      <c r="DL52" s="67">
        <v>0</v>
      </c>
      <c r="DM52" s="23">
        <v>0</v>
      </c>
      <c r="DN52" s="67">
        <v>0</v>
      </c>
      <c r="DO52" s="26" t="s">
        <v>61</v>
      </c>
      <c r="DP52" s="23">
        <f t="shared" si="10"/>
        <v>506</v>
      </c>
      <c r="DQ52" s="67">
        <v>3047.64</v>
      </c>
      <c r="DR52" s="23">
        <v>137</v>
      </c>
      <c r="DS52" s="67">
        <v>1277.5</v>
      </c>
      <c r="DT52" s="26">
        <v>41.917680565946107</v>
      </c>
      <c r="DU52" s="23">
        <v>35</v>
      </c>
      <c r="DV52" s="24" t="s">
        <v>85</v>
      </c>
      <c r="DW52" s="23">
        <v>0</v>
      </c>
      <c r="DX52" s="67">
        <v>0</v>
      </c>
      <c r="DY52" s="23">
        <v>0</v>
      </c>
      <c r="DZ52" s="67">
        <v>0</v>
      </c>
      <c r="EA52" s="26" t="s">
        <v>61</v>
      </c>
      <c r="EB52" s="23">
        <v>4</v>
      </c>
      <c r="EC52" s="67">
        <v>69.239999999999995</v>
      </c>
      <c r="ED52" s="23">
        <v>0</v>
      </c>
      <c r="EE52" s="67">
        <v>0</v>
      </c>
      <c r="EF52" s="26">
        <v>0</v>
      </c>
      <c r="EG52" s="23">
        <v>6</v>
      </c>
      <c r="EH52" s="67">
        <v>139.28</v>
      </c>
      <c r="EI52" s="23">
        <v>2</v>
      </c>
      <c r="EJ52" s="67">
        <v>4</v>
      </c>
      <c r="EK52" s="26">
        <v>2.8719126938541071</v>
      </c>
      <c r="EL52" s="23">
        <v>35</v>
      </c>
      <c r="EM52" s="24" t="s">
        <v>85</v>
      </c>
      <c r="EN52" s="23">
        <v>65</v>
      </c>
      <c r="EO52" s="88">
        <v>317.64</v>
      </c>
      <c r="EP52" s="23">
        <v>45</v>
      </c>
      <c r="EQ52" s="88">
        <v>40.94</v>
      </c>
      <c r="ER52" s="26">
        <v>12.888804936405995</v>
      </c>
      <c r="ES52" s="23">
        <v>123</v>
      </c>
      <c r="ET52" s="88">
        <v>620.12</v>
      </c>
      <c r="EU52" s="23">
        <v>37</v>
      </c>
      <c r="EV52" s="88">
        <v>85.3</v>
      </c>
      <c r="EW52" s="27">
        <v>13.755402180223181</v>
      </c>
      <c r="EX52" s="23">
        <v>35</v>
      </c>
      <c r="EY52" s="24" t="s">
        <v>85</v>
      </c>
      <c r="EZ52" s="23">
        <f t="shared" si="11"/>
        <v>198</v>
      </c>
      <c r="FA52" s="88">
        <v>1146.28</v>
      </c>
      <c r="FB52" s="23">
        <v>84</v>
      </c>
      <c r="FC52" s="88">
        <v>130.24</v>
      </c>
      <c r="FD52" s="26">
        <v>11.361970897162998</v>
      </c>
      <c r="FE52" s="23">
        <f t="shared" si="4"/>
        <v>704</v>
      </c>
      <c r="FF52" s="60">
        <v>4193.92</v>
      </c>
      <c r="FG52" s="23">
        <v>221</v>
      </c>
      <c r="FH52" s="88">
        <v>1407.74</v>
      </c>
      <c r="FI52" s="27">
        <v>33.566210132763615</v>
      </c>
    </row>
    <row r="53" spans="1:165" s="10" customFormat="1" ht="35.1" customHeight="1" thickBot="1" x14ac:dyDescent="0.2">
      <c r="A53" s="110" t="s">
        <v>27</v>
      </c>
      <c r="B53" s="110"/>
      <c r="C53" s="95">
        <f>SUM(C43:C52)</f>
        <v>53695</v>
      </c>
      <c r="D53" s="68">
        <v>110086.49804042555</v>
      </c>
      <c r="E53" s="95">
        <v>223</v>
      </c>
      <c r="F53" s="68">
        <v>606.79</v>
      </c>
      <c r="G53" s="26">
        <v>0.55119384375109914</v>
      </c>
      <c r="H53" s="95">
        <f>SUM(H43:H52)</f>
        <v>16696</v>
      </c>
      <c r="I53" s="68">
        <v>31715.839605846086</v>
      </c>
      <c r="J53" s="95">
        <v>880</v>
      </c>
      <c r="K53" s="68">
        <v>1346.23</v>
      </c>
      <c r="L53" s="26">
        <v>4.2446613954746244</v>
      </c>
      <c r="M53" s="95">
        <f>SUM(M43:M52)</f>
        <v>12922</v>
      </c>
      <c r="N53" s="68">
        <v>25573.698946271623</v>
      </c>
      <c r="O53" s="93">
        <v>276</v>
      </c>
      <c r="P53" s="68">
        <v>789.82999999999993</v>
      </c>
      <c r="Q53" s="26">
        <v>3.0884464607930675</v>
      </c>
      <c r="R53" s="110" t="s">
        <v>27</v>
      </c>
      <c r="S53" s="110"/>
      <c r="T53" s="95">
        <f>SUM(T43:T52)</f>
        <v>6443</v>
      </c>
      <c r="U53" s="68">
        <v>6131.2638829787229</v>
      </c>
      <c r="V53" s="28">
        <v>45</v>
      </c>
      <c r="W53" s="68">
        <v>47.76</v>
      </c>
      <c r="X53" s="26">
        <v>0.77895848085398312</v>
      </c>
      <c r="Y53" s="95">
        <f>SUM(Y43:Y52)</f>
        <v>4740</v>
      </c>
      <c r="Z53" s="68">
        <v>21192.957330481979</v>
      </c>
      <c r="AA53" s="28">
        <v>6</v>
      </c>
      <c r="AB53" s="68">
        <v>208.5</v>
      </c>
      <c r="AC53" s="26">
        <v>0.98381739154503456</v>
      </c>
      <c r="AD53" s="95">
        <f>SUM(AD43:AD52)</f>
        <v>172</v>
      </c>
      <c r="AE53" s="68">
        <v>577.01200000000006</v>
      </c>
      <c r="AF53" s="43">
        <v>0</v>
      </c>
      <c r="AG53" s="29">
        <v>0</v>
      </c>
      <c r="AH53" s="26">
        <v>0</v>
      </c>
      <c r="AI53" s="110" t="s">
        <v>27</v>
      </c>
      <c r="AJ53" s="110"/>
      <c r="AK53" s="28">
        <f>SUM(AK43:AK52)</f>
        <v>81574</v>
      </c>
      <c r="AL53" s="68">
        <v>169126.55885973232</v>
      </c>
      <c r="AM53" s="28">
        <v>1154</v>
      </c>
      <c r="AN53" s="68">
        <v>2209.2799999999997</v>
      </c>
      <c r="AO53" s="26">
        <v>1.3062880335857241</v>
      </c>
      <c r="AP53" s="95">
        <f>SUM(AP43:AP52)</f>
        <v>64524</v>
      </c>
      <c r="AQ53" s="68">
        <v>91281.288355839381</v>
      </c>
      <c r="AR53" s="43">
        <v>235</v>
      </c>
      <c r="AS53" s="68">
        <v>475.68</v>
      </c>
      <c r="AT53" s="26">
        <v>0.52111446778190673</v>
      </c>
      <c r="AU53" s="95">
        <f>SUM(AU43:AU52)</f>
        <v>5661</v>
      </c>
      <c r="AV53" s="68">
        <v>39488.731582978719</v>
      </c>
      <c r="AW53" s="28">
        <v>1273</v>
      </c>
      <c r="AX53" s="68">
        <v>6105.41</v>
      </c>
      <c r="AY53" s="26">
        <v>15.461144876660674</v>
      </c>
      <c r="AZ53" s="110" t="s">
        <v>27</v>
      </c>
      <c r="BA53" s="110"/>
      <c r="BB53" s="55">
        <f>SUM(BB43:BB52)</f>
        <v>1256</v>
      </c>
      <c r="BC53" s="79">
        <v>21725.320003404253</v>
      </c>
      <c r="BD53" s="55">
        <v>451</v>
      </c>
      <c r="BE53" s="79">
        <v>894.01</v>
      </c>
      <c r="BF53" s="54">
        <v>4.1150602148088637</v>
      </c>
      <c r="BG53" s="55">
        <f>SUM(BG43:BG52)</f>
        <v>226</v>
      </c>
      <c r="BH53" s="79">
        <v>13853.177371914891</v>
      </c>
      <c r="BI53" s="55">
        <v>14</v>
      </c>
      <c r="BJ53" s="79">
        <v>43.71</v>
      </c>
      <c r="BK53" s="54">
        <v>0.31552328268470065</v>
      </c>
      <c r="BL53" s="55">
        <f>SUM(BL43:BL52)</f>
        <v>773</v>
      </c>
      <c r="BM53" s="79">
        <v>2556.1055700000002</v>
      </c>
      <c r="BN53" s="55">
        <v>205</v>
      </c>
      <c r="BO53" s="79">
        <v>1050.4099999999999</v>
      </c>
      <c r="BP53" s="54">
        <v>41.094155590764579</v>
      </c>
      <c r="BQ53" s="55">
        <f>SUM(BQ43:BQ52)</f>
        <v>92</v>
      </c>
      <c r="BR53" s="79">
        <v>450.32600000000008</v>
      </c>
      <c r="BS53" s="55">
        <v>0</v>
      </c>
      <c r="BT53" s="56">
        <v>0</v>
      </c>
      <c r="BU53" s="54">
        <v>0</v>
      </c>
      <c r="BV53" s="110" t="s">
        <v>27</v>
      </c>
      <c r="BW53" s="110"/>
      <c r="BX53" s="28">
        <f>SUM(BX43:BX52)</f>
        <v>7916</v>
      </c>
      <c r="BY53" s="68">
        <v>77623.334528297884</v>
      </c>
      <c r="BZ53" s="28">
        <v>1943</v>
      </c>
      <c r="CA53" s="68">
        <v>8093.5399999999991</v>
      </c>
      <c r="CB53" s="26">
        <v>10.426684255685343</v>
      </c>
      <c r="CC53" s="28">
        <f>SUM(CC43:CC52)</f>
        <v>5</v>
      </c>
      <c r="CD53" s="68">
        <v>38.743000000000002</v>
      </c>
      <c r="CE53" s="28">
        <v>0</v>
      </c>
      <c r="CF53" s="68">
        <v>0</v>
      </c>
      <c r="CG53" s="26">
        <v>0</v>
      </c>
      <c r="CH53" s="28">
        <f>SUM(CH43:CH52)</f>
        <v>825</v>
      </c>
      <c r="CI53" s="68">
        <v>2847.2369036201962</v>
      </c>
      <c r="CJ53" s="28">
        <v>0</v>
      </c>
      <c r="CK53" s="68">
        <v>0</v>
      </c>
      <c r="CL53" s="26">
        <v>0</v>
      </c>
      <c r="CM53" s="110" t="s">
        <v>27</v>
      </c>
      <c r="CN53" s="110"/>
      <c r="CO53" s="28">
        <f>SUM(CO43:CO52)</f>
        <v>1606</v>
      </c>
      <c r="CP53" s="68">
        <v>11612.197650218366</v>
      </c>
      <c r="CQ53" s="28">
        <v>236</v>
      </c>
      <c r="CR53" s="68">
        <v>1448.97</v>
      </c>
      <c r="CS53" s="26">
        <v>12.477999803704273</v>
      </c>
      <c r="CT53" s="28">
        <f>SUM(CT43:CT52)</f>
        <v>455</v>
      </c>
      <c r="CU53" s="68">
        <v>1746.6684049999999</v>
      </c>
      <c r="CV53" s="28">
        <v>0</v>
      </c>
      <c r="CW53" s="68">
        <v>0</v>
      </c>
      <c r="CX53" s="26">
        <v>0</v>
      </c>
      <c r="CY53" s="28">
        <f>SUM(CY43:CY52)</f>
        <v>724</v>
      </c>
      <c r="CZ53" s="68">
        <v>507.99006382978729</v>
      </c>
      <c r="DA53" s="28">
        <v>71</v>
      </c>
      <c r="DB53" s="68">
        <v>45.309999999999995</v>
      </c>
      <c r="DC53" s="26">
        <v>8.9194657978944374</v>
      </c>
      <c r="DD53" s="110" t="s">
        <v>27</v>
      </c>
      <c r="DE53" s="110"/>
      <c r="DF53" s="28">
        <f>SUM(DF43:DF52)</f>
        <v>6506</v>
      </c>
      <c r="DG53" s="70">
        <v>4883.8338410812494</v>
      </c>
      <c r="DH53" s="28">
        <v>141</v>
      </c>
      <c r="DI53" s="70">
        <v>520.25</v>
      </c>
      <c r="DJ53" s="26">
        <v>10.652491811327062</v>
      </c>
      <c r="DK53" s="28">
        <f>SUM(DK43:DK52)</f>
        <v>95</v>
      </c>
      <c r="DL53" s="70">
        <v>1236.4170000000001</v>
      </c>
      <c r="DM53" s="28">
        <v>0</v>
      </c>
      <c r="DN53" s="70">
        <v>0</v>
      </c>
      <c r="DO53" s="26">
        <v>0</v>
      </c>
      <c r="DP53" s="28">
        <f>SUM(DP43:DP52)</f>
        <v>99611</v>
      </c>
      <c r="DQ53" s="68">
        <v>268386.56325177982</v>
      </c>
      <c r="DR53" s="28">
        <v>3545</v>
      </c>
      <c r="DS53" s="68">
        <v>12317.35</v>
      </c>
      <c r="DT53" s="26">
        <v>4.5894063587843634</v>
      </c>
      <c r="DU53" s="26"/>
      <c r="DV53" s="26"/>
      <c r="DW53" s="39">
        <v>0</v>
      </c>
      <c r="DX53" s="70">
        <v>0</v>
      </c>
      <c r="DY53" s="39">
        <v>0</v>
      </c>
      <c r="DZ53" s="70">
        <v>0</v>
      </c>
      <c r="EA53" s="26" t="s">
        <v>61</v>
      </c>
      <c r="EB53" s="97">
        <f>SUM(EB43:EB52)</f>
        <v>170</v>
      </c>
      <c r="EC53" s="70">
        <v>3141.5411134751771</v>
      </c>
      <c r="ED53" s="39">
        <v>0</v>
      </c>
      <c r="EE53" s="70">
        <v>0</v>
      </c>
      <c r="EF53" s="26">
        <v>0</v>
      </c>
      <c r="EG53" s="39">
        <f>SUM(EG43:EG52)</f>
        <v>286</v>
      </c>
      <c r="EH53" s="68">
        <v>9113.3013272712888</v>
      </c>
      <c r="EI53" s="39">
        <v>5</v>
      </c>
      <c r="EJ53" s="68">
        <v>17</v>
      </c>
      <c r="EK53" s="26">
        <v>0.18654052345584135</v>
      </c>
      <c r="EL53" s="110" t="s">
        <v>27</v>
      </c>
      <c r="EM53" s="110"/>
      <c r="EN53" s="39">
        <f>SUM(EN43:EN52)</f>
        <v>7621</v>
      </c>
      <c r="EO53" s="70">
        <v>39691.256556505032</v>
      </c>
      <c r="EP53" s="39">
        <v>938</v>
      </c>
      <c r="EQ53" s="70">
        <v>1685.32</v>
      </c>
      <c r="ER53" s="26">
        <v>4.2460736852731147</v>
      </c>
      <c r="ES53" s="39">
        <f>SUM(ES43:ES52)</f>
        <v>10021</v>
      </c>
      <c r="ET53" s="70">
        <v>33470.843637744685</v>
      </c>
      <c r="EU53" s="39">
        <v>1010</v>
      </c>
      <c r="EV53" s="70">
        <v>2684.17</v>
      </c>
      <c r="EW53" s="39">
        <v>8.0194273829808473</v>
      </c>
      <c r="EX53" s="110" t="s">
        <v>27</v>
      </c>
      <c r="EY53" s="110"/>
      <c r="EZ53" s="39">
        <f>SUM(EZ43:EZ52)</f>
        <v>18098</v>
      </c>
      <c r="FA53" s="70">
        <v>85416.942634996172</v>
      </c>
      <c r="FB53" s="39">
        <v>1953</v>
      </c>
      <c r="FC53" s="70">
        <v>4386.49</v>
      </c>
      <c r="FD53" s="26">
        <v>5.1353863351728197</v>
      </c>
      <c r="FE53" s="39">
        <f>SUM(FE43:FE52)</f>
        <v>117709</v>
      </c>
      <c r="FF53" s="61">
        <v>353803.50588677591</v>
      </c>
      <c r="FG53" s="39">
        <v>5498</v>
      </c>
      <c r="FH53" s="70">
        <v>16703.84</v>
      </c>
      <c r="FI53" s="64">
        <v>4.7212194684542093</v>
      </c>
    </row>
    <row r="54" spans="1:165" s="11" customFormat="1" ht="35.1" customHeight="1" thickBot="1" x14ac:dyDescent="0.2">
      <c r="A54" s="23" t="s">
        <v>34</v>
      </c>
      <c r="B54" s="24" t="s">
        <v>69</v>
      </c>
      <c r="C54" s="35"/>
      <c r="D54" s="69"/>
      <c r="E54" s="36"/>
      <c r="F54" s="69"/>
      <c r="G54" s="37"/>
      <c r="H54" s="35"/>
      <c r="I54" s="69"/>
      <c r="J54" s="36"/>
      <c r="K54" s="69"/>
      <c r="L54" s="37"/>
      <c r="M54" s="36"/>
      <c r="N54" s="69"/>
      <c r="O54" s="36"/>
      <c r="P54" s="69"/>
      <c r="Q54" s="37"/>
      <c r="R54" s="23" t="s">
        <v>34</v>
      </c>
      <c r="S54" s="24" t="s">
        <v>69</v>
      </c>
      <c r="T54" s="36"/>
      <c r="U54" s="69"/>
      <c r="V54" s="36"/>
      <c r="W54" s="69"/>
      <c r="X54" s="37"/>
      <c r="Y54" s="36"/>
      <c r="Z54" s="69"/>
      <c r="AA54" s="36"/>
      <c r="AB54" s="69"/>
      <c r="AC54" s="38"/>
      <c r="AD54" s="36"/>
      <c r="AE54" s="69"/>
      <c r="AF54" s="36"/>
      <c r="AG54" s="37"/>
      <c r="AH54" s="38"/>
      <c r="AI54" s="23" t="s">
        <v>34</v>
      </c>
      <c r="AJ54" s="24" t="s">
        <v>69</v>
      </c>
      <c r="AK54" s="23"/>
      <c r="AL54" s="76"/>
      <c r="AM54" s="37"/>
      <c r="AN54" s="77"/>
      <c r="AO54" s="37"/>
      <c r="AP54" s="23"/>
      <c r="AQ54" s="76"/>
      <c r="AR54" s="37"/>
      <c r="AS54" s="77"/>
      <c r="AT54" s="37"/>
      <c r="AU54" s="37"/>
      <c r="AV54" s="77"/>
      <c r="AW54" s="37"/>
      <c r="AX54" s="77"/>
      <c r="AY54" s="37"/>
      <c r="AZ54" s="23" t="s">
        <v>34</v>
      </c>
      <c r="BA54" s="37"/>
      <c r="BB54" s="57"/>
      <c r="BC54" s="80"/>
      <c r="BD54" s="57"/>
      <c r="BE54" s="80"/>
      <c r="BF54" s="57"/>
      <c r="BG54" s="147"/>
      <c r="BH54" s="147"/>
      <c r="BI54" s="147"/>
      <c r="BJ54" s="147"/>
      <c r="BK54" s="147"/>
      <c r="BL54" s="147"/>
      <c r="BM54" s="147"/>
      <c r="BN54" s="147"/>
      <c r="BO54" s="147"/>
      <c r="BP54" s="147"/>
      <c r="BQ54" s="147"/>
      <c r="BR54" s="147"/>
      <c r="BS54" s="147"/>
      <c r="BT54" s="147"/>
      <c r="BU54" s="147"/>
      <c r="BV54" s="23" t="s">
        <v>34</v>
      </c>
      <c r="BW54" s="24" t="s">
        <v>69</v>
      </c>
      <c r="BX54" s="35"/>
      <c r="BY54" s="69"/>
      <c r="BZ54" s="36"/>
      <c r="CA54" s="69"/>
      <c r="CB54" s="37"/>
      <c r="CC54" s="36"/>
      <c r="CD54" s="69"/>
      <c r="CE54" s="36"/>
      <c r="CF54" s="69"/>
      <c r="CG54" s="37"/>
      <c r="CH54" s="36"/>
      <c r="CI54" s="69"/>
      <c r="CJ54" s="36"/>
      <c r="CK54" s="69"/>
      <c r="CL54" s="38"/>
      <c r="CM54" s="23" t="s">
        <v>34</v>
      </c>
      <c r="CN54" s="24" t="s">
        <v>69</v>
      </c>
      <c r="CO54" s="35"/>
      <c r="CP54" s="69"/>
      <c r="CQ54" s="36"/>
      <c r="CR54" s="69"/>
      <c r="CS54" s="37"/>
      <c r="CT54" s="36"/>
      <c r="CU54" s="69"/>
      <c r="CV54" s="36"/>
      <c r="CW54" s="69"/>
      <c r="CX54" s="37"/>
      <c r="CY54" s="36"/>
      <c r="CZ54" s="69"/>
      <c r="DA54" s="36"/>
      <c r="DB54" s="69"/>
      <c r="DC54" s="38"/>
      <c r="DD54" s="23" t="s">
        <v>34</v>
      </c>
      <c r="DE54" s="24" t="s">
        <v>69</v>
      </c>
      <c r="DF54" s="35"/>
      <c r="DG54" s="69"/>
      <c r="DH54" s="36"/>
      <c r="DI54" s="69"/>
      <c r="DJ54" s="37"/>
      <c r="DK54" s="36"/>
      <c r="DL54" s="69"/>
      <c r="DM54" s="36"/>
      <c r="DN54" s="69"/>
      <c r="DO54" s="37"/>
      <c r="DP54" s="36"/>
      <c r="DQ54" s="69"/>
      <c r="DR54" s="36"/>
      <c r="DS54" s="69"/>
      <c r="DT54" s="38"/>
      <c r="DU54" s="23" t="s">
        <v>34</v>
      </c>
      <c r="DV54" s="24" t="s">
        <v>69</v>
      </c>
      <c r="DW54" s="35"/>
      <c r="DX54" s="69"/>
      <c r="DY54" s="36"/>
      <c r="DZ54" s="69"/>
      <c r="EA54" s="37"/>
      <c r="EB54" s="36"/>
      <c r="EC54" s="69"/>
      <c r="ED54" s="36"/>
      <c r="EE54" s="69"/>
      <c r="EF54" s="37"/>
      <c r="EG54" s="36"/>
      <c r="EH54" s="69"/>
      <c r="EI54" s="36"/>
      <c r="EJ54" s="69"/>
      <c r="EK54" s="38"/>
      <c r="EL54" s="23" t="s">
        <v>34</v>
      </c>
      <c r="EM54" s="24" t="s">
        <v>69</v>
      </c>
      <c r="EN54" s="35"/>
      <c r="EO54" s="69"/>
      <c r="EP54" s="36"/>
      <c r="EQ54" s="69"/>
      <c r="ER54" s="37"/>
      <c r="ES54" s="36"/>
      <c r="ET54" s="69"/>
      <c r="EU54" s="36"/>
      <c r="EV54" s="69"/>
      <c r="EW54" s="37"/>
      <c r="EX54" s="23" t="s">
        <v>34</v>
      </c>
      <c r="EY54" s="24" t="s">
        <v>69</v>
      </c>
      <c r="EZ54" s="35"/>
      <c r="FA54" s="69"/>
      <c r="FB54" s="36"/>
      <c r="FC54" s="69"/>
      <c r="FD54" s="37"/>
      <c r="FE54" s="36"/>
      <c r="FF54" s="62"/>
      <c r="FG54" s="36"/>
      <c r="FH54" s="69"/>
      <c r="FI54" s="62"/>
    </row>
    <row r="55" spans="1:165" s="11" customFormat="1" ht="35.1" customHeight="1" thickBot="1" x14ac:dyDescent="0.2">
      <c r="A55" s="23">
        <v>36</v>
      </c>
      <c r="B55" s="25" t="s">
        <v>116</v>
      </c>
      <c r="C55" s="23">
        <v>0</v>
      </c>
      <c r="D55" s="67">
        <v>0</v>
      </c>
      <c r="E55" s="23">
        <v>0</v>
      </c>
      <c r="F55" s="67">
        <v>0</v>
      </c>
      <c r="G55" s="26" t="s">
        <v>61</v>
      </c>
      <c r="H55" s="23">
        <v>0</v>
      </c>
      <c r="I55" s="67">
        <v>0</v>
      </c>
      <c r="J55" s="23">
        <v>0</v>
      </c>
      <c r="K55" s="67">
        <v>0</v>
      </c>
      <c r="L55" s="26" t="s">
        <v>61</v>
      </c>
      <c r="M55" s="23">
        <v>0</v>
      </c>
      <c r="N55" s="67">
        <v>0</v>
      </c>
      <c r="O55" s="23">
        <v>0</v>
      </c>
      <c r="P55" s="67">
        <v>0</v>
      </c>
      <c r="Q55" s="26" t="s">
        <v>61</v>
      </c>
      <c r="R55" s="23">
        <v>36</v>
      </c>
      <c r="S55" s="25" t="s">
        <v>116</v>
      </c>
      <c r="T55" s="23">
        <v>0</v>
      </c>
      <c r="U55" s="67">
        <v>0</v>
      </c>
      <c r="V55" s="23">
        <v>0</v>
      </c>
      <c r="W55" s="67">
        <v>0</v>
      </c>
      <c r="X55" s="26" t="s">
        <v>61</v>
      </c>
      <c r="Y55" s="23">
        <v>0</v>
      </c>
      <c r="Z55" s="67">
        <v>0</v>
      </c>
      <c r="AA55" s="23">
        <v>0</v>
      </c>
      <c r="AB55" s="67">
        <v>0</v>
      </c>
      <c r="AC55" s="26" t="s">
        <v>61</v>
      </c>
      <c r="AD55" s="23">
        <v>0</v>
      </c>
      <c r="AE55" s="67">
        <v>0</v>
      </c>
      <c r="AF55" s="23">
        <v>0</v>
      </c>
      <c r="AG55" s="24">
        <v>0</v>
      </c>
      <c r="AH55" s="26" t="s">
        <v>61</v>
      </c>
      <c r="AI55" s="23">
        <v>36</v>
      </c>
      <c r="AJ55" s="25" t="s">
        <v>116</v>
      </c>
      <c r="AK55" s="23">
        <v>0</v>
      </c>
      <c r="AL55" s="67">
        <v>0</v>
      </c>
      <c r="AM55" s="23">
        <v>0</v>
      </c>
      <c r="AN55" s="67">
        <v>0</v>
      </c>
      <c r="AO55" s="26" t="s">
        <v>61</v>
      </c>
      <c r="AP55" s="23">
        <v>0</v>
      </c>
      <c r="AQ55" s="67">
        <v>0</v>
      </c>
      <c r="AR55" s="23">
        <v>0</v>
      </c>
      <c r="AS55" s="67">
        <v>0</v>
      </c>
      <c r="AT55" s="26" t="s">
        <v>61</v>
      </c>
      <c r="AU55" s="23">
        <v>94</v>
      </c>
      <c r="AV55" s="67">
        <v>799.29</v>
      </c>
      <c r="AW55" s="23">
        <v>78</v>
      </c>
      <c r="AX55" s="67">
        <v>374</v>
      </c>
      <c r="AY55" s="26">
        <v>46.791527480639068</v>
      </c>
      <c r="AZ55" s="23">
        <v>36</v>
      </c>
      <c r="BA55" s="25" t="s">
        <v>116</v>
      </c>
      <c r="BB55" s="52">
        <v>10</v>
      </c>
      <c r="BC55" s="78">
        <v>319.47000000000003</v>
      </c>
      <c r="BD55" s="52">
        <v>0</v>
      </c>
      <c r="BE55" s="78">
        <v>0</v>
      </c>
      <c r="BF55" s="54">
        <v>0</v>
      </c>
      <c r="BG55" s="52">
        <v>0</v>
      </c>
      <c r="BH55" s="78">
        <v>0</v>
      </c>
      <c r="BI55" s="52">
        <v>0</v>
      </c>
      <c r="BJ55" s="78">
        <v>0</v>
      </c>
      <c r="BK55" s="54" t="s">
        <v>61</v>
      </c>
      <c r="BL55" s="52">
        <v>14</v>
      </c>
      <c r="BM55" s="78">
        <v>23.15</v>
      </c>
      <c r="BN55" s="52">
        <v>0</v>
      </c>
      <c r="BO55" s="78">
        <v>0</v>
      </c>
      <c r="BP55" s="54">
        <v>0</v>
      </c>
      <c r="BQ55" s="52">
        <v>0</v>
      </c>
      <c r="BR55" s="78">
        <v>0</v>
      </c>
      <c r="BS55" s="52">
        <v>0</v>
      </c>
      <c r="BT55" s="53">
        <v>0</v>
      </c>
      <c r="BU55" s="54" t="s">
        <v>61</v>
      </c>
      <c r="BV55" s="23">
        <v>36</v>
      </c>
      <c r="BW55" s="25" t="s">
        <v>116</v>
      </c>
      <c r="BX55" s="23">
        <v>118</v>
      </c>
      <c r="BY55" s="67">
        <v>1141.9100000000001</v>
      </c>
      <c r="BZ55" s="23">
        <v>78</v>
      </c>
      <c r="CA55" s="67">
        <v>374</v>
      </c>
      <c r="CB55" s="26">
        <v>32.752143338792024</v>
      </c>
      <c r="CC55" s="23">
        <v>0</v>
      </c>
      <c r="CD55" s="67">
        <v>0</v>
      </c>
      <c r="CE55" s="23">
        <v>0</v>
      </c>
      <c r="CF55" s="67">
        <v>0</v>
      </c>
      <c r="CG55" s="26" t="s">
        <v>61</v>
      </c>
      <c r="CH55" s="23">
        <v>12</v>
      </c>
      <c r="CI55" s="67">
        <v>30</v>
      </c>
      <c r="CJ55" s="23">
        <v>0</v>
      </c>
      <c r="CK55" s="67">
        <v>0</v>
      </c>
      <c r="CL55" s="26">
        <v>0</v>
      </c>
      <c r="CM55" s="23">
        <v>36</v>
      </c>
      <c r="CN55" s="25" t="s">
        <v>116</v>
      </c>
      <c r="CO55" s="23">
        <v>25</v>
      </c>
      <c r="CP55" s="67">
        <v>237.08</v>
      </c>
      <c r="CQ55" s="23">
        <v>0</v>
      </c>
      <c r="CR55" s="67">
        <v>0</v>
      </c>
      <c r="CS55" s="26">
        <v>0</v>
      </c>
      <c r="CT55" s="23">
        <v>0</v>
      </c>
      <c r="CU55" s="67">
        <v>15.01</v>
      </c>
      <c r="CV55" s="23">
        <v>0</v>
      </c>
      <c r="CW55" s="67">
        <v>0</v>
      </c>
      <c r="CX55" s="26">
        <v>0</v>
      </c>
      <c r="CY55" s="23">
        <v>8</v>
      </c>
      <c r="CZ55" s="67">
        <v>14.28</v>
      </c>
      <c r="DA55" s="23">
        <v>0</v>
      </c>
      <c r="DB55" s="67">
        <v>0</v>
      </c>
      <c r="DC55" s="26">
        <v>0</v>
      </c>
      <c r="DD55" s="23">
        <v>36</v>
      </c>
      <c r="DE55" s="25" t="s">
        <v>116</v>
      </c>
      <c r="DF55" s="23">
        <v>5</v>
      </c>
      <c r="DG55" s="88">
        <v>15</v>
      </c>
      <c r="DH55" s="23">
        <v>0</v>
      </c>
      <c r="DI55" s="88">
        <v>0</v>
      </c>
      <c r="DJ55" s="26">
        <v>0</v>
      </c>
      <c r="DK55" s="23">
        <v>0</v>
      </c>
      <c r="DL55" s="88">
        <v>0</v>
      </c>
      <c r="DM55" s="23">
        <v>0</v>
      </c>
      <c r="DN55" s="88">
        <v>0</v>
      </c>
      <c r="DO55" s="26" t="s">
        <v>61</v>
      </c>
      <c r="DP55" s="23">
        <v>168</v>
      </c>
      <c r="DQ55" s="67">
        <v>1453.28</v>
      </c>
      <c r="DR55" s="23">
        <v>78</v>
      </c>
      <c r="DS55" s="67">
        <v>374</v>
      </c>
      <c r="DT55" s="26">
        <v>25.734889353737749</v>
      </c>
      <c r="DU55" s="23">
        <v>36</v>
      </c>
      <c r="DV55" s="25" t="s">
        <v>116</v>
      </c>
      <c r="DW55" s="23">
        <v>0</v>
      </c>
      <c r="DX55" s="88">
        <v>0</v>
      </c>
      <c r="DY55" s="23">
        <v>0</v>
      </c>
      <c r="DZ55" s="88">
        <v>0</v>
      </c>
      <c r="EA55" s="26" t="s">
        <v>61</v>
      </c>
      <c r="EB55" s="23">
        <v>1</v>
      </c>
      <c r="EC55" s="88">
        <v>20</v>
      </c>
      <c r="ED55" s="23">
        <v>0</v>
      </c>
      <c r="EE55" s="88">
        <v>0</v>
      </c>
      <c r="EF55" s="26">
        <v>0</v>
      </c>
      <c r="EG55" s="23">
        <v>1</v>
      </c>
      <c r="EH55" s="67">
        <v>25</v>
      </c>
      <c r="EI55" s="23">
        <v>0</v>
      </c>
      <c r="EJ55" s="67">
        <v>0</v>
      </c>
      <c r="EK55" s="26">
        <v>0</v>
      </c>
      <c r="EL55" s="23">
        <v>36</v>
      </c>
      <c r="EM55" s="25" t="s">
        <v>116</v>
      </c>
      <c r="EN55" s="23">
        <v>127</v>
      </c>
      <c r="EO55" s="88">
        <v>545.15</v>
      </c>
      <c r="EP55" s="23">
        <v>75</v>
      </c>
      <c r="EQ55" s="88">
        <v>159.44</v>
      </c>
      <c r="ER55" s="26">
        <v>29.246996239567093</v>
      </c>
      <c r="ES55" s="23">
        <v>45</v>
      </c>
      <c r="ET55" s="88">
        <v>78.83</v>
      </c>
      <c r="EU55" s="23">
        <v>0</v>
      </c>
      <c r="EV55" s="88">
        <v>0</v>
      </c>
      <c r="EW55" s="27">
        <v>0</v>
      </c>
      <c r="EX55" s="23">
        <v>36</v>
      </c>
      <c r="EY55" s="25" t="s">
        <v>116</v>
      </c>
      <c r="EZ55" s="23">
        <v>174</v>
      </c>
      <c r="FA55" s="88">
        <v>668.98</v>
      </c>
      <c r="FB55" s="23">
        <v>75</v>
      </c>
      <c r="FC55" s="88">
        <v>159.44</v>
      </c>
      <c r="FD55" s="26">
        <v>23.833298454363359</v>
      </c>
      <c r="FE55" s="23">
        <v>342</v>
      </c>
      <c r="FF55" s="60">
        <v>2122.2600000000002</v>
      </c>
      <c r="FG55" s="23">
        <v>153</v>
      </c>
      <c r="FH55" s="88">
        <v>533.44000000000005</v>
      </c>
      <c r="FI55" s="27">
        <v>25.13546879270212</v>
      </c>
    </row>
    <row r="56" spans="1:165" s="10" customFormat="1" ht="35.1" customHeight="1" thickBot="1" x14ac:dyDescent="0.2">
      <c r="A56" s="110" t="s">
        <v>27</v>
      </c>
      <c r="B56" s="110"/>
      <c r="C56" s="95">
        <v>0</v>
      </c>
      <c r="D56" s="68">
        <v>0</v>
      </c>
      <c r="E56" s="95">
        <v>0</v>
      </c>
      <c r="F56" s="68">
        <v>0</v>
      </c>
      <c r="G56" s="26" t="s">
        <v>61</v>
      </c>
      <c r="H56" s="95">
        <v>0</v>
      </c>
      <c r="I56" s="68">
        <v>0</v>
      </c>
      <c r="J56" s="95">
        <v>0</v>
      </c>
      <c r="K56" s="68">
        <v>0</v>
      </c>
      <c r="L56" s="26" t="s">
        <v>61</v>
      </c>
      <c r="M56" s="95">
        <v>0</v>
      </c>
      <c r="N56" s="68">
        <v>0</v>
      </c>
      <c r="O56" s="93">
        <v>0</v>
      </c>
      <c r="P56" s="68">
        <v>0</v>
      </c>
      <c r="Q56" s="26" t="s">
        <v>61</v>
      </c>
      <c r="R56" s="110" t="s">
        <v>27</v>
      </c>
      <c r="S56" s="110"/>
      <c r="T56" s="95">
        <v>0</v>
      </c>
      <c r="U56" s="68">
        <v>0</v>
      </c>
      <c r="V56" s="28">
        <v>0</v>
      </c>
      <c r="W56" s="68">
        <v>0</v>
      </c>
      <c r="X56" s="26" t="s">
        <v>61</v>
      </c>
      <c r="Y56" s="95">
        <v>0</v>
      </c>
      <c r="Z56" s="68">
        <v>0</v>
      </c>
      <c r="AA56" s="28">
        <v>0</v>
      </c>
      <c r="AB56" s="68">
        <v>0</v>
      </c>
      <c r="AC56" s="26" t="s">
        <v>61</v>
      </c>
      <c r="AD56" s="95">
        <v>0</v>
      </c>
      <c r="AE56" s="68">
        <v>0</v>
      </c>
      <c r="AF56" s="43">
        <v>0</v>
      </c>
      <c r="AG56" s="29">
        <v>0</v>
      </c>
      <c r="AH56" s="26" t="s">
        <v>61</v>
      </c>
      <c r="AI56" s="110" t="s">
        <v>27</v>
      </c>
      <c r="AJ56" s="110"/>
      <c r="AK56" s="28">
        <v>0</v>
      </c>
      <c r="AL56" s="68">
        <v>0</v>
      </c>
      <c r="AM56" s="28">
        <v>0</v>
      </c>
      <c r="AN56" s="68">
        <v>0</v>
      </c>
      <c r="AO56" s="26" t="s">
        <v>61</v>
      </c>
      <c r="AP56" s="95">
        <v>0</v>
      </c>
      <c r="AQ56" s="68">
        <v>0</v>
      </c>
      <c r="AR56" s="43">
        <v>0</v>
      </c>
      <c r="AS56" s="68">
        <v>0</v>
      </c>
      <c r="AT56" s="26" t="s">
        <v>61</v>
      </c>
      <c r="AU56" s="95">
        <v>94</v>
      </c>
      <c r="AV56" s="68">
        <v>799.29</v>
      </c>
      <c r="AW56" s="28">
        <v>78</v>
      </c>
      <c r="AX56" s="68">
        <v>374</v>
      </c>
      <c r="AY56" s="26">
        <v>46.791527480639068</v>
      </c>
      <c r="AZ56" s="110" t="s">
        <v>27</v>
      </c>
      <c r="BA56" s="110"/>
      <c r="BB56" s="55">
        <v>10</v>
      </c>
      <c r="BC56" s="79">
        <v>319.47000000000003</v>
      </c>
      <c r="BD56" s="55">
        <v>0</v>
      </c>
      <c r="BE56" s="79">
        <v>0</v>
      </c>
      <c r="BF56" s="54">
        <v>0</v>
      </c>
      <c r="BG56" s="55">
        <v>0</v>
      </c>
      <c r="BH56" s="79">
        <v>0</v>
      </c>
      <c r="BI56" s="55">
        <v>0</v>
      </c>
      <c r="BJ56" s="79">
        <v>0</v>
      </c>
      <c r="BK56" s="54" t="s">
        <v>61</v>
      </c>
      <c r="BL56" s="55">
        <v>14</v>
      </c>
      <c r="BM56" s="79">
        <v>23.15</v>
      </c>
      <c r="BN56" s="55">
        <v>0</v>
      </c>
      <c r="BO56" s="79">
        <v>0</v>
      </c>
      <c r="BP56" s="54">
        <v>0</v>
      </c>
      <c r="BQ56" s="55">
        <v>0</v>
      </c>
      <c r="BR56" s="79">
        <v>0</v>
      </c>
      <c r="BS56" s="55">
        <v>0</v>
      </c>
      <c r="BT56" s="56">
        <v>0</v>
      </c>
      <c r="BU56" s="54" t="s">
        <v>61</v>
      </c>
      <c r="BV56" s="110" t="s">
        <v>27</v>
      </c>
      <c r="BW56" s="110"/>
      <c r="BX56" s="28">
        <v>118</v>
      </c>
      <c r="BY56" s="68">
        <v>1141.9100000000001</v>
      </c>
      <c r="BZ56" s="28">
        <v>78</v>
      </c>
      <c r="CA56" s="68">
        <v>374</v>
      </c>
      <c r="CB56" s="26">
        <v>32.752143338792024</v>
      </c>
      <c r="CC56" s="28">
        <v>0</v>
      </c>
      <c r="CD56" s="68">
        <v>0</v>
      </c>
      <c r="CE56" s="28">
        <v>0</v>
      </c>
      <c r="CF56" s="68">
        <v>0</v>
      </c>
      <c r="CG56" s="26" t="s">
        <v>61</v>
      </c>
      <c r="CH56" s="28">
        <v>12</v>
      </c>
      <c r="CI56" s="68">
        <v>30</v>
      </c>
      <c r="CJ56" s="28">
        <v>0</v>
      </c>
      <c r="CK56" s="68">
        <v>0</v>
      </c>
      <c r="CL56" s="26">
        <v>0</v>
      </c>
      <c r="CM56" s="110" t="s">
        <v>27</v>
      </c>
      <c r="CN56" s="110"/>
      <c r="CO56" s="28">
        <v>25</v>
      </c>
      <c r="CP56" s="68">
        <v>237.08</v>
      </c>
      <c r="CQ56" s="28">
        <v>0</v>
      </c>
      <c r="CR56" s="68">
        <v>0</v>
      </c>
      <c r="CS56" s="26">
        <v>0</v>
      </c>
      <c r="CT56" s="28">
        <v>0</v>
      </c>
      <c r="CU56" s="68">
        <v>15.01</v>
      </c>
      <c r="CV56" s="28">
        <v>0</v>
      </c>
      <c r="CW56" s="68">
        <v>0</v>
      </c>
      <c r="CX56" s="26">
        <v>0</v>
      </c>
      <c r="CY56" s="28">
        <v>8</v>
      </c>
      <c r="CZ56" s="68">
        <v>14.28</v>
      </c>
      <c r="DA56" s="28">
        <v>0</v>
      </c>
      <c r="DB56" s="68">
        <v>0</v>
      </c>
      <c r="DC56" s="26">
        <v>0</v>
      </c>
      <c r="DD56" s="110" t="s">
        <v>27</v>
      </c>
      <c r="DE56" s="110"/>
      <c r="DF56" s="28">
        <v>5</v>
      </c>
      <c r="DG56" s="70">
        <v>15</v>
      </c>
      <c r="DH56" s="28">
        <v>0</v>
      </c>
      <c r="DI56" s="70">
        <v>0</v>
      </c>
      <c r="DJ56" s="26">
        <v>0</v>
      </c>
      <c r="DK56" s="28">
        <v>0</v>
      </c>
      <c r="DL56" s="70">
        <v>0</v>
      </c>
      <c r="DM56" s="28">
        <v>0</v>
      </c>
      <c r="DN56" s="70">
        <v>0</v>
      </c>
      <c r="DO56" s="26" t="s">
        <v>61</v>
      </c>
      <c r="DP56" s="28">
        <v>168</v>
      </c>
      <c r="DQ56" s="68">
        <v>1453.28</v>
      </c>
      <c r="DR56" s="28">
        <v>78</v>
      </c>
      <c r="DS56" s="68">
        <v>374</v>
      </c>
      <c r="DT56" s="26">
        <v>25.734889353737749</v>
      </c>
      <c r="DU56" s="110" t="s">
        <v>27</v>
      </c>
      <c r="DV56" s="110"/>
      <c r="DW56" s="39">
        <v>0</v>
      </c>
      <c r="DX56" s="70">
        <v>0</v>
      </c>
      <c r="DY56" s="39">
        <v>0</v>
      </c>
      <c r="DZ56" s="70">
        <v>0</v>
      </c>
      <c r="EA56" s="26" t="s">
        <v>61</v>
      </c>
      <c r="EB56" s="97">
        <v>1</v>
      </c>
      <c r="EC56" s="70">
        <v>20</v>
      </c>
      <c r="ED56" s="39">
        <v>0</v>
      </c>
      <c r="EE56" s="70">
        <v>0</v>
      </c>
      <c r="EF56" s="26">
        <v>0</v>
      </c>
      <c r="EG56" s="39">
        <v>1</v>
      </c>
      <c r="EH56" s="68">
        <v>25</v>
      </c>
      <c r="EI56" s="39">
        <v>0</v>
      </c>
      <c r="EJ56" s="68">
        <v>0</v>
      </c>
      <c r="EK56" s="26">
        <v>0</v>
      </c>
      <c r="EL56" s="110" t="s">
        <v>27</v>
      </c>
      <c r="EM56" s="110"/>
      <c r="EN56" s="39">
        <v>127</v>
      </c>
      <c r="EO56" s="70">
        <v>545.15</v>
      </c>
      <c r="EP56" s="39">
        <v>75</v>
      </c>
      <c r="EQ56" s="70">
        <v>159.44</v>
      </c>
      <c r="ER56" s="26">
        <v>29.246996239567093</v>
      </c>
      <c r="ES56" s="39">
        <v>45</v>
      </c>
      <c r="ET56" s="70">
        <v>78.83</v>
      </c>
      <c r="EU56" s="39">
        <v>0</v>
      </c>
      <c r="EV56" s="70">
        <v>0</v>
      </c>
      <c r="EW56" s="39">
        <v>0</v>
      </c>
      <c r="EX56" s="110" t="s">
        <v>27</v>
      </c>
      <c r="EY56" s="110"/>
      <c r="EZ56" s="39">
        <v>174</v>
      </c>
      <c r="FA56" s="70">
        <v>668.98</v>
      </c>
      <c r="FB56" s="39">
        <v>75</v>
      </c>
      <c r="FC56" s="70">
        <v>159.44</v>
      </c>
      <c r="FD56" s="26">
        <v>23.833298454363359</v>
      </c>
      <c r="FE56" s="39">
        <v>342</v>
      </c>
      <c r="FF56" s="61">
        <v>2122.2600000000002</v>
      </c>
      <c r="FG56" s="39">
        <v>153</v>
      </c>
      <c r="FH56" s="70">
        <v>533.44000000000005</v>
      </c>
      <c r="FI56" s="64">
        <v>25.13546879270212</v>
      </c>
    </row>
    <row r="57" spans="1:165" s="10" customFormat="1" ht="35.1" customHeight="1" thickBot="1" x14ac:dyDescent="0.2">
      <c r="A57" s="110" t="s">
        <v>35</v>
      </c>
      <c r="B57" s="110"/>
      <c r="C57" s="95">
        <f>C53+C41</f>
        <v>703748</v>
      </c>
      <c r="D57" s="70">
        <v>1533049.9970469812</v>
      </c>
      <c r="E57" s="95">
        <v>492571</v>
      </c>
      <c r="F57" s="70">
        <v>603814.87320000003</v>
      </c>
      <c r="G57" s="26">
        <v>39.386508878581324</v>
      </c>
      <c r="H57" s="95">
        <f>H53+H41</f>
        <v>203431</v>
      </c>
      <c r="I57" s="70">
        <v>429468.37998594152</v>
      </c>
      <c r="J57" s="95">
        <v>34001</v>
      </c>
      <c r="K57" s="70">
        <v>53749.253300000004</v>
      </c>
      <c r="L57" s="26">
        <v>12.515299333971797</v>
      </c>
      <c r="M57" s="95">
        <f>M53+M41</f>
        <v>149823</v>
      </c>
      <c r="N57" s="70">
        <v>314282.80942636699</v>
      </c>
      <c r="O57" s="93">
        <v>145639</v>
      </c>
      <c r="P57" s="70">
        <v>159858.77870000002</v>
      </c>
      <c r="Q57" s="26">
        <v>50.864626987322758</v>
      </c>
      <c r="R57" s="110" t="s">
        <v>35</v>
      </c>
      <c r="S57" s="110"/>
      <c r="T57" s="95">
        <f>T53+T41</f>
        <v>64642</v>
      </c>
      <c r="U57" s="70">
        <v>67038.30277539388</v>
      </c>
      <c r="V57" s="28">
        <v>232</v>
      </c>
      <c r="W57" s="70">
        <v>26040.634499999996</v>
      </c>
      <c r="X57" s="26">
        <v>38.844411958409694</v>
      </c>
      <c r="Y57" s="95">
        <f>Y53+Y41</f>
        <v>47397</v>
      </c>
      <c r="Z57" s="70">
        <v>160126.51570727309</v>
      </c>
      <c r="AA57" s="28">
        <v>2637</v>
      </c>
      <c r="AB57" s="70">
        <v>61409.037700000001</v>
      </c>
      <c r="AC57" s="26">
        <v>38.350324072661216</v>
      </c>
      <c r="AD57" s="95">
        <f>AD53+AD41</f>
        <v>1736</v>
      </c>
      <c r="AE57" s="70">
        <v>10273.717499886994</v>
      </c>
      <c r="AF57" s="43">
        <v>16</v>
      </c>
      <c r="AG57" s="30">
        <v>18.27</v>
      </c>
      <c r="AH57" s="26">
        <v>0.17783241558083487</v>
      </c>
      <c r="AI57" s="110" t="s">
        <v>35</v>
      </c>
      <c r="AJ57" s="110"/>
      <c r="AK57" s="28">
        <f>AK53+AK41</f>
        <v>1019218</v>
      </c>
      <c r="AL57" s="70">
        <v>2189683.1955155903</v>
      </c>
      <c r="AM57" s="28">
        <v>529441</v>
      </c>
      <c r="AN57" s="70">
        <v>745013.79869999993</v>
      </c>
      <c r="AO57" s="26">
        <v>34.0238167889203</v>
      </c>
      <c r="AP57" s="95">
        <f>AP53+AP41</f>
        <v>734935</v>
      </c>
      <c r="AQ57" s="70">
        <v>1206113.6965933237</v>
      </c>
      <c r="AR57" s="43">
        <v>474193</v>
      </c>
      <c r="AS57" s="70">
        <v>541934.27552490006</v>
      </c>
      <c r="AT57" s="26">
        <v>44.932271066616444</v>
      </c>
      <c r="AU57" s="95">
        <f>AU53+AU41+AU56</f>
        <v>93367</v>
      </c>
      <c r="AV57" s="70">
        <v>577934.43850425538</v>
      </c>
      <c r="AW57" s="28">
        <v>213271</v>
      </c>
      <c r="AX57" s="70">
        <v>1209034.7307000004</v>
      </c>
      <c r="AY57" s="26">
        <v>209.19928804192526</v>
      </c>
      <c r="AZ57" s="110" t="s">
        <v>35</v>
      </c>
      <c r="BA57" s="110"/>
      <c r="BB57" s="55">
        <f>BB53+BB41+BB56</f>
        <v>20685</v>
      </c>
      <c r="BC57" s="81">
        <v>390951.70987744682</v>
      </c>
      <c r="BD57" s="55">
        <v>4711</v>
      </c>
      <c r="BE57" s="81">
        <v>309249.01869999996</v>
      </c>
      <c r="BF57" s="54">
        <v>79.101590014004913</v>
      </c>
      <c r="BG57" s="55">
        <f>BG53+BG41+BG56</f>
        <v>4559</v>
      </c>
      <c r="BH57" s="81">
        <v>206236.21483191493</v>
      </c>
      <c r="BI57" s="55">
        <v>700</v>
      </c>
      <c r="BJ57" s="81">
        <v>155128.58790000001</v>
      </c>
      <c r="BK57" s="54">
        <v>75.218888218265505</v>
      </c>
      <c r="BL57" s="55">
        <f>BL53+BL41+BL56</f>
        <v>21990</v>
      </c>
      <c r="BM57" s="81">
        <v>78044.888154127199</v>
      </c>
      <c r="BN57" s="55">
        <v>1059</v>
      </c>
      <c r="BO57" s="81">
        <v>4620.4036999999998</v>
      </c>
      <c r="BP57" s="54">
        <v>5.9201874834843515</v>
      </c>
      <c r="BQ57" s="55">
        <f>BQ53+BQ41+BQ56</f>
        <v>2249</v>
      </c>
      <c r="BR57" s="81">
        <v>11885.022003965911</v>
      </c>
      <c r="BS57" s="55">
        <v>0</v>
      </c>
      <c r="BT57" s="59">
        <v>0</v>
      </c>
      <c r="BU57" s="54">
        <v>0</v>
      </c>
      <c r="BV57" s="110" t="s">
        <v>35</v>
      </c>
      <c r="BW57" s="110"/>
      <c r="BX57" s="28">
        <f>BX53+BX41+BX56</f>
        <v>140601</v>
      </c>
      <c r="BY57" s="70">
        <v>1253167.2513677445</v>
      </c>
      <c r="BZ57" s="28">
        <v>219741</v>
      </c>
      <c r="CA57" s="70">
        <v>1678032.7410000004</v>
      </c>
      <c r="CB57" s="26">
        <v>133.9033348636062</v>
      </c>
      <c r="CC57" s="28">
        <f>CC53+CC41+CC56</f>
        <v>750</v>
      </c>
      <c r="CD57" s="70">
        <v>19012.543893617021</v>
      </c>
      <c r="CE57" s="28">
        <v>0</v>
      </c>
      <c r="CF57" s="70">
        <v>0</v>
      </c>
      <c r="CG57" s="26">
        <v>0</v>
      </c>
      <c r="CH57" s="28">
        <f>CH53+CH41+CH56</f>
        <v>15108</v>
      </c>
      <c r="CI57" s="70">
        <v>75814.915036694205</v>
      </c>
      <c r="CJ57" s="28">
        <v>4814</v>
      </c>
      <c r="CK57" s="70">
        <v>10566.468600000002</v>
      </c>
      <c r="CL57" s="26">
        <v>13.937189792913257</v>
      </c>
      <c r="CM57" s="110" t="s">
        <v>35</v>
      </c>
      <c r="CN57" s="110"/>
      <c r="CO57" s="28">
        <f>CO53+CO41+CO56</f>
        <v>34414</v>
      </c>
      <c r="CP57" s="70">
        <v>314616.45178624301</v>
      </c>
      <c r="CQ57" s="28">
        <v>7596</v>
      </c>
      <c r="CR57" s="70">
        <v>36813.542200000011</v>
      </c>
      <c r="CS57" s="26">
        <v>11.701086192724562</v>
      </c>
      <c r="CT57" s="28">
        <f>CT53+CT41+CT56</f>
        <v>9490</v>
      </c>
      <c r="CU57" s="70">
        <v>28573.541361595744</v>
      </c>
      <c r="CV57" s="28">
        <v>11</v>
      </c>
      <c r="CW57" s="70">
        <v>145.00810000000001</v>
      </c>
      <c r="CX57" s="26">
        <v>0.50749082224332931</v>
      </c>
      <c r="CY57" s="28">
        <f>CY53+CY41+CY56</f>
        <v>9551</v>
      </c>
      <c r="CZ57" s="70">
        <v>6986.2106649893622</v>
      </c>
      <c r="DA57" s="28">
        <v>1037</v>
      </c>
      <c r="DB57" s="70">
        <v>1210.6474000000001</v>
      </c>
      <c r="DC57" s="26">
        <v>17.329099536992612</v>
      </c>
      <c r="DD57" s="110" t="s">
        <v>35</v>
      </c>
      <c r="DE57" s="110"/>
      <c r="DF57" s="28">
        <f>DF53+DF41+DF56</f>
        <v>99726</v>
      </c>
      <c r="DG57" s="70">
        <v>88667.303212959363</v>
      </c>
      <c r="DH57" s="28">
        <v>17816</v>
      </c>
      <c r="DI57" s="70">
        <v>168833.86399999997</v>
      </c>
      <c r="DJ57" s="26">
        <v>190.412765339776</v>
      </c>
      <c r="DK57" s="28">
        <f>DK53+DK41+DK56</f>
        <v>1492</v>
      </c>
      <c r="DL57" s="70">
        <v>15044.068829787235</v>
      </c>
      <c r="DM57" s="28">
        <v>1</v>
      </c>
      <c r="DN57" s="70">
        <v>2</v>
      </c>
      <c r="DO57" s="26">
        <v>1.3294275788209657E-2</v>
      </c>
      <c r="DP57" s="28">
        <f>DP53+DP41+DP56</f>
        <v>1328858</v>
      </c>
      <c r="DQ57" s="70">
        <v>3976521.4128394332</v>
      </c>
      <c r="DR57" s="28">
        <v>780456</v>
      </c>
      <c r="DS57" s="70">
        <v>2640616.0700000003</v>
      </c>
      <c r="DT57" s="26">
        <v>66.405176682161255</v>
      </c>
      <c r="DU57" s="110" t="s">
        <v>35</v>
      </c>
      <c r="DV57" s="110"/>
      <c r="DW57" s="39">
        <v>0</v>
      </c>
      <c r="DX57" s="70">
        <v>0</v>
      </c>
      <c r="DY57" s="39">
        <v>306</v>
      </c>
      <c r="DZ57" s="70">
        <v>40106.701999999997</v>
      </c>
      <c r="EA57" s="26" t="s">
        <v>61</v>
      </c>
      <c r="EB57" s="97">
        <f>EB53+EB41+EB56</f>
        <v>2246</v>
      </c>
      <c r="EC57" s="70">
        <v>43174.161094936178</v>
      </c>
      <c r="ED57" s="39">
        <v>753</v>
      </c>
      <c r="EE57" s="70">
        <v>6517.7371999999996</v>
      </c>
      <c r="EF57" s="26">
        <v>15.096384121206361</v>
      </c>
      <c r="EG57" s="39">
        <f>EG53+EG41+EG56</f>
        <v>4514</v>
      </c>
      <c r="EH57" s="70">
        <v>123127.90967412772</v>
      </c>
      <c r="EI57" s="39">
        <v>12870</v>
      </c>
      <c r="EJ57" s="70">
        <v>195623.85749999998</v>
      </c>
      <c r="EK57" s="26">
        <v>158.87856621438729</v>
      </c>
      <c r="EL57" s="110" t="s">
        <v>35</v>
      </c>
      <c r="EM57" s="110"/>
      <c r="EN57" s="39">
        <f>EN53+EN41+EN56</f>
        <v>137157</v>
      </c>
      <c r="EO57" s="70">
        <v>569579.02219903003</v>
      </c>
      <c r="EP57" s="39">
        <v>286987</v>
      </c>
      <c r="EQ57" s="70">
        <v>996862.68220000016</v>
      </c>
      <c r="ER57" s="26">
        <v>175.01745031818658</v>
      </c>
      <c r="ES57" s="39">
        <f>ES53+ES41+ES56</f>
        <v>193657</v>
      </c>
      <c r="ET57" s="70">
        <v>471596.21981446812</v>
      </c>
      <c r="EU57" s="39">
        <v>240215</v>
      </c>
      <c r="EV57" s="70">
        <v>1284962.0462999996</v>
      </c>
      <c r="EW57" s="39">
        <v>272.4708113236191</v>
      </c>
      <c r="EX57" s="110" t="s">
        <v>35</v>
      </c>
      <c r="EY57" s="110"/>
      <c r="EZ57" s="39">
        <f>EZ53+EZ41+EZ56</f>
        <v>337574</v>
      </c>
      <c r="FA57" s="70">
        <v>1207477.3127825621</v>
      </c>
      <c r="FB57" s="39">
        <v>541131</v>
      </c>
      <c r="FC57" s="70">
        <v>2524073.0252000005</v>
      </c>
      <c r="FD57" s="26">
        <v>209.036890257045</v>
      </c>
      <c r="FE57" s="39">
        <f>FE53+FE41+FE56</f>
        <v>1666432</v>
      </c>
      <c r="FF57" s="70">
        <v>5183998.7256219955</v>
      </c>
      <c r="FG57" s="39">
        <v>1321587</v>
      </c>
      <c r="FH57" s="70">
        <v>5164689.0952000003</v>
      </c>
      <c r="FI57" s="64">
        <v>99.627514753687024</v>
      </c>
    </row>
    <row r="58" spans="1:165" ht="34.5" customHeight="1" x14ac:dyDescent="0.35">
      <c r="A58" s="18"/>
      <c r="B58" s="18"/>
      <c r="C58" s="49"/>
      <c r="D58" s="72"/>
      <c r="E58" s="98"/>
      <c r="F58" s="18"/>
      <c r="G58" s="18"/>
      <c r="H58" s="19"/>
      <c r="I58" s="72"/>
      <c r="J58" s="98"/>
      <c r="K58" s="72"/>
      <c r="L58" s="18"/>
      <c r="M58" s="98"/>
      <c r="N58" s="72"/>
      <c r="O58" s="49"/>
      <c r="P58" s="72"/>
      <c r="Q58" s="18"/>
      <c r="R58" s="18"/>
      <c r="S58" s="18"/>
      <c r="T58" s="19"/>
      <c r="U58" s="72"/>
      <c r="V58" s="19"/>
      <c r="W58" s="72"/>
      <c r="X58" s="18"/>
      <c r="Y58" s="98"/>
      <c r="Z58" s="72"/>
      <c r="AA58" s="19"/>
      <c r="AB58" s="72"/>
      <c r="AC58" s="18"/>
      <c r="AD58" s="49"/>
      <c r="AE58" s="72"/>
      <c r="AF58" s="49"/>
      <c r="AG58" s="18"/>
      <c r="AH58" s="18"/>
      <c r="AI58" s="18"/>
      <c r="AJ58" s="18"/>
      <c r="AK58" s="19"/>
      <c r="AL58" s="72"/>
      <c r="AM58" s="19"/>
      <c r="AN58" s="72"/>
      <c r="AO58" s="18"/>
      <c r="AP58" s="49"/>
      <c r="AQ58" s="72"/>
      <c r="AR58" s="49"/>
      <c r="AS58" s="72"/>
      <c r="AT58" s="18"/>
      <c r="AU58" s="19"/>
      <c r="AV58" s="18"/>
      <c r="AW58" s="19"/>
      <c r="AX58" s="18"/>
      <c r="AY58" s="18"/>
      <c r="AZ58" s="18"/>
      <c r="BA58" s="18"/>
      <c r="BB58" s="19"/>
      <c r="BC58" s="18"/>
      <c r="BD58" s="19"/>
      <c r="BE58" s="18"/>
      <c r="BF58" s="18"/>
      <c r="BG58" s="19"/>
      <c r="BH58" s="72"/>
      <c r="BI58" s="19"/>
      <c r="BJ58" s="72"/>
      <c r="BK58" s="18"/>
      <c r="BL58" s="19"/>
      <c r="BM58" s="72"/>
      <c r="BN58" s="19"/>
      <c r="BO58" s="72"/>
      <c r="BP58" s="18"/>
      <c r="BQ58" s="19"/>
      <c r="BR58" s="72"/>
      <c r="BS58" s="19"/>
      <c r="BT58" s="83"/>
      <c r="BU58" s="18"/>
      <c r="BV58" s="18"/>
      <c r="BW58" s="18"/>
      <c r="BX58" s="19"/>
      <c r="BY58" s="72"/>
      <c r="BZ58" s="19"/>
      <c r="CA58" s="72"/>
      <c r="CB58" s="18"/>
      <c r="CC58" s="19"/>
      <c r="CD58" s="72"/>
      <c r="CE58" s="19"/>
      <c r="CF58" s="72"/>
      <c r="CG58" s="18"/>
      <c r="CH58" s="19"/>
      <c r="CI58" s="72"/>
      <c r="CJ58" s="19"/>
      <c r="CK58" s="72"/>
      <c r="CL58" s="18"/>
      <c r="CM58" s="18"/>
      <c r="CN58" s="18"/>
      <c r="CO58" s="19"/>
      <c r="CP58" s="72"/>
      <c r="CQ58" s="19"/>
      <c r="CR58" s="72"/>
      <c r="CS58" s="18"/>
      <c r="CT58" s="19"/>
      <c r="CU58" s="72"/>
      <c r="CV58" s="19"/>
      <c r="CW58" s="72"/>
      <c r="CX58" s="18"/>
      <c r="CY58" s="19"/>
      <c r="CZ58" s="72"/>
      <c r="DA58" s="19"/>
      <c r="DB58" s="72"/>
      <c r="DC58" s="18"/>
      <c r="DD58" s="141"/>
      <c r="DE58" s="141"/>
      <c r="DF58" s="141"/>
      <c r="DG58" s="141"/>
      <c r="DH58" s="141"/>
      <c r="DI58" s="141"/>
      <c r="DJ58" s="141"/>
      <c r="DK58" s="141"/>
      <c r="DL58" s="141"/>
      <c r="DM58" s="141"/>
      <c r="DN58" s="141"/>
      <c r="DO58" s="141"/>
      <c r="DP58" s="141"/>
      <c r="DQ58" s="141"/>
      <c r="DR58" s="141"/>
      <c r="DS58" s="141"/>
      <c r="DT58" s="141"/>
      <c r="DU58" s="41"/>
      <c r="DV58" s="41"/>
      <c r="DW58" s="41"/>
      <c r="DX58" s="90"/>
      <c r="DY58" s="41"/>
      <c r="DZ58" s="90"/>
      <c r="EA58" s="41"/>
      <c r="EB58" s="41"/>
      <c r="EC58" s="90"/>
      <c r="ED58" s="41"/>
      <c r="EE58" s="90"/>
      <c r="EF58" s="41"/>
      <c r="EG58" s="41"/>
      <c r="EH58" s="90"/>
      <c r="EI58" s="41"/>
      <c r="EJ58" s="90"/>
      <c r="EK58" s="41"/>
      <c r="EL58" s="18"/>
      <c r="EM58" s="18"/>
      <c r="EN58" s="41"/>
      <c r="EO58" s="72"/>
      <c r="EP58" s="41"/>
      <c r="EQ58" s="72"/>
      <c r="ER58" s="18"/>
      <c r="ES58" s="41"/>
      <c r="ET58" s="72"/>
      <c r="EU58" s="41"/>
      <c r="EV58" s="72"/>
      <c r="EW58" s="41"/>
      <c r="EX58" s="18"/>
      <c r="EY58" s="18"/>
      <c r="EZ58" s="41"/>
      <c r="FA58" s="72"/>
      <c r="FB58" s="41"/>
      <c r="FC58" s="72"/>
      <c r="FD58" s="18"/>
      <c r="FE58" s="41"/>
      <c r="FF58" s="18"/>
      <c r="FG58" s="41"/>
      <c r="FH58" s="18"/>
      <c r="FI58" s="41"/>
    </row>
    <row r="59" spans="1:165" s="12" customFormat="1" ht="33" x14ac:dyDescent="0.45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44"/>
      <c r="AE59" s="75"/>
      <c r="AF59" s="44"/>
      <c r="AG59" s="44"/>
      <c r="AH59" s="44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25"/>
      <c r="BO59" s="125"/>
      <c r="BP59" s="125"/>
      <c r="BQ59" s="125"/>
      <c r="BR59" s="125"/>
      <c r="BS59" s="125"/>
      <c r="BT59" s="125"/>
      <c r="BU59" s="125"/>
      <c r="BV59" s="125"/>
      <c r="BW59" s="125"/>
      <c r="BX59" s="125"/>
      <c r="BY59" s="125"/>
      <c r="BZ59" s="125"/>
      <c r="CA59" s="125"/>
      <c r="CB59" s="125"/>
      <c r="CC59" s="125"/>
      <c r="CD59" s="125"/>
      <c r="CE59" s="125"/>
      <c r="CF59" s="125"/>
      <c r="CG59" s="125"/>
      <c r="CH59" s="125"/>
      <c r="CI59" s="125"/>
      <c r="CJ59" s="125"/>
      <c r="CK59" s="125"/>
      <c r="CL59" s="125"/>
      <c r="CM59" s="125"/>
      <c r="CN59" s="125"/>
      <c r="CO59" s="125"/>
      <c r="CP59" s="125"/>
      <c r="CQ59" s="125"/>
      <c r="CR59" s="125"/>
      <c r="CS59" s="125"/>
      <c r="CT59" s="125"/>
      <c r="CU59" s="125"/>
      <c r="CV59" s="125"/>
      <c r="CW59" s="125"/>
      <c r="CX59" s="125"/>
      <c r="CY59" s="125"/>
      <c r="CZ59" s="125"/>
      <c r="DA59" s="125"/>
      <c r="DB59" s="125"/>
      <c r="DC59" s="125"/>
      <c r="DD59" s="141"/>
      <c r="DE59" s="141"/>
      <c r="DF59" s="141"/>
      <c r="DG59" s="141"/>
      <c r="DH59" s="141"/>
      <c r="DI59" s="141"/>
      <c r="DJ59" s="141"/>
      <c r="DK59" s="141"/>
      <c r="DL59" s="141"/>
      <c r="DM59" s="141"/>
      <c r="DN59" s="141"/>
      <c r="DO59" s="141"/>
      <c r="DP59" s="141"/>
      <c r="DQ59" s="141"/>
      <c r="DR59" s="141"/>
      <c r="DS59" s="141"/>
      <c r="DT59" s="141"/>
      <c r="DU59" s="41"/>
      <c r="DV59" s="41"/>
      <c r="DW59" s="41"/>
      <c r="DX59" s="90"/>
      <c r="DY59" s="41"/>
      <c r="DZ59" s="90"/>
      <c r="EA59" s="41"/>
      <c r="EB59" s="41"/>
      <c r="EC59" s="90"/>
      <c r="ED59" s="41"/>
      <c r="EE59" s="90"/>
      <c r="EF59" s="41"/>
      <c r="EG59" s="41"/>
      <c r="EH59" s="90"/>
      <c r="EI59" s="41"/>
      <c r="EJ59" s="90"/>
      <c r="EK59" s="41"/>
      <c r="EL59" s="125"/>
      <c r="EM59" s="125"/>
      <c r="EN59" s="125"/>
      <c r="EO59" s="125"/>
      <c r="EP59" s="125"/>
      <c r="EQ59" s="125"/>
      <c r="ER59" s="125"/>
      <c r="ES59" s="125"/>
      <c r="ET59" s="125"/>
      <c r="EU59" s="125"/>
      <c r="EV59" s="125"/>
      <c r="EW59" s="125"/>
      <c r="EX59" s="125"/>
      <c r="EY59" s="125"/>
      <c r="EZ59" s="125"/>
      <c r="FA59" s="125"/>
      <c r="FB59" s="125"/>
      <c r="FC59" s="125"/>
      <c r="FD59" s="125"/>
      <c r="FE59" s="125"/>
      <c r="FF59" s="125"/>
      <c r="FG59" s="125"/>
      <c r="FH59" s="125"/>
      <c r="FI59" s="125"/>
    </row>
    <row r="60" spans="1:165" ht="20.100000000000001" customHeight="1" x14ac:dyDescent="0.35">
      <c r="A60" s="2"/>
      <c r="B60" s="14"/>
      <c r="C60" s="9"/>
      <c r="D60" s="73"/>
      <c r="E60" s="99"/>
      <c r="F60" s="2"/>
      <c r="G60" s="4" t="s">
        <v>36</v>
      </c>
      <c r="H60" s="9"/>
      <c r="I60" s="73"/>
      <c r="J60" s="99"/>
      <c r="K60" s="73"/>
      <c r="L60" s="4" t="s">
        <v>36</v>
      </c>
      <c r="M60" s="99"/>
      <c r="N60" s="73"/>
      <c r="O60" s="9"/>
      <c r="P60" s="73"/>
      <c r="Q60" s="2"/>
      <c r="R60" s="2"/>
      <c r="S60" s="3"/>
      <c r="T60" s="9"/>
      <c r="U60" s="73"/>
      <c r="V60" s="9"/>
      <c r="W60" s="73"/>
      <c r="X60" s="2"/>
      <c r="Y60" s="99"/>
      <c r="Z60" s="73"/>
      <c r="AA60" s="9"/>
      <c r="AB60" s="73"/>
      <c r="AC60" s="2"/>
      <c r="AD60" s="9"/>
      <c r="AE60" s="73"/>
      <c r="AF60" s="9"/>
      <c r="AG60" s="2"/>
      <c r="AH60" s="2"/>
      <c r="AI60" s="2"/>
      <c r="AJ60" s="3"/>
      <c r="AK60" s="9"/>
      <c r="AL60" s="73"/>
      <c r="AM60" s="9"/>
      <c r="AN60" s="73"/>
      <c r="AO60" s="2"/>
      <c r="AP60" s="9"/>
      <c r="AQ60" s="73"/>
      <c r="AR60" s="9"/>
      <c r="AS60" s="73"/>
      <c r="AT60" s="2"/>
      <c r="AU60" s="9"/>
      <c r="AV60" s="2"/>
      <c r="AW60" s="9"/>
      <c r="AX60" s="2"/>
      <c r="AY60" s="2"/>
      <c r="AZ60" s="2"/>
      <c r="BA60" s="3"/>
      <c r="BB60" s="9"/>
      <c r="BC60" s="2"/>
      <c r="BD60" s="9"/>
      <c r="BE60" s="2"/>
      <c r="BF60" s="2"/>
      <c r="BG60" s="9"/>
      <c r="BH60" s="73"/>
      <c r="BI60" s="9"/>
      <c r="BJ60" s="73"/>
      <c r="BK60" s="2"/>
      <c r="BL60" s="9"/>
      <c r="BM60" s="73"/>
      <c r="BN60" s="9"/>
      <c r="BO60" s="73"/>
      <c r="BP60" s="2"/>
      <c r="BQ60" s="9"/>
      <c r="BR60" s="73"/>
      <c r="BS60" s="9"/>
      <c r="BT60" s="84"/>
      <c r="BU60" s="2"/>
      <c r="BV60" s="2"/>
      <c r="BW60" s="3"/>
      <c r="BX60" s="9"/>
      <c r="BY60" s="73"/>
      <c r="BZ60" s="9"/>
      <c r="CA60" s="73"/>
      <c r="CB60" s="2"/>
      <c r="CC60" s="9"/>
      <c r="CD60" s="73"/>
      <c r="CE60" s="9"/>
      <c r="CF60" s="73"/>
      <c r="CG60" s="2"/>
      <c r="CH60" s="9"/>
      <c r="CI60" s="73"/>
      <c r="CJ60" s="9"/>
      <c r="CK60" s="73"/>
      <c r="CL60" s="2"/>
      <c r="CM60" s="2"/>
      <c r="CN60" s="3"/>
      <c r="CO60" s="9"/>
      <c r="CP60" s="73"/>
      <c r="CQ60" s="9"/>
      <c r="CR60" s="73"/>
      <c r="CS60" s="2"/>
      <c r="CT60" s="9"/>
      <c r="CU60" s="73"/>
      <c r="CV60" s="9"/>
      <c r="CW60" s="73"/>
      <c r="CX60" s="2"/>
      <c r="CY60" s="9"/>
      <c r="CZ60" s="73"/>
      <c r="DA60" s="9"/>
      <c r="DB60" s="73"/>
      <c r="DC60" s="2"/>
      <c r="DD60" s="2"/>
      <c r="DE60" s="3"/>
      <c r="DF60" s="9"/>
      <c r="DG60" s="73"/>
      <c r="DH60" s="9"/>
      <c r="DI60" s="73"/>
      <c r="DJ60" s="9"/>
      <c r="DK60" s="9"/>
      <c r="DL60" s="73"/>
      <c r="DM60" s="9"/>
      <c r="DN60" s="73"/>
      <c r="DO60" s="9"/>
      <c r="DP60" s="9"/>
      <c r="DQ60" s="73"/>
      <c r="DR60" s="9"/>
      <c r="DS60" s="73"/>
      <c r="DT60" s="2"/>
      <c r="DU60" s="2"/>
      <c r="DV60" s="3"/>
      <c r="DW60" s="9"/>
      <c r="DX60" s="73"/>
      <c r="DY60" s="9"/>
      <c r="DZ60" s="73"/>
      <c r="EA60" s="9"/>
      <c r="EB60" s="9"/>
      <c r="EC60" s="73"/>
      <c r="ED60" s="9"/>
      <c r="EE60" s="73"/>
      <c r="EF60" s="9"/>
      <c r="EG60" s="9"/>
      <c r="EH60" s="73"/>
      <c r="EI60" s="9"/>
      <c r="EJ60" s="73"/>
      <c r="EK60" s="2"/>
      <c r="EL60" s="2"/>
      <c r="EM60" s="3"/>
      <c r="EN60" s="17"/>
      <c r="EO60" s="92"/>
      <c r="EP60" s="17"/>
      <c r="EQ60" s="92"/>
      <c r="ER60" s="3"/>
      <c r="EX60" s="2"/>
      <c r="EY60" s="3"/>
      <c r="EZ60" s="17"/>
      <c r="FA60" s="92"/>
      <c r="FB60" s="17"/>
      <c r="FC60" s="92"/>
      <c r="FD60" s="3"/>
      <c r="FH60" s="101"/>
    </row>
    <row r="63" spans="1:165" x14ac:dyDescent="0.25">
      <c r="DQ63" s="89"/>
    </row>
  </sheetData>
  <mergeCells count="264">
    <mergeCell ref="BV56:BW56"/>
    <mergeCell ref="CM2:DC2"/>
    <mergeCell ref="DD2:DT2"/>
    <mergeCell ref="CE8:CF8"/>
    <mergeCell ref="CH8:CI8"/>
    <mergeCell ref="CJ8:CK8"/>
    <mergeCell ref="BV4:BW4"/>
    <mergeCell ref="CO6:CS6"/>
    <mergeCell ref="CC8:CD8"/>
    <mergeCell ref="DF8:DG8"/>
    <mergeCell ref="DH8:DI8"/>
    <mergeCell ref="DK5:DO5"/>
    <mergeCell ref="DK6:DO6"/>
    <mergeCell ref="DK8:DL8"/>
    <mergeCell ref="CM3:DC3"/>
    <mergeCell ref="DD3:DT3"/>
    <mergeCell ref="BX8:BY8"/>
    <mergeCell ref="BZ8:CA8"/>
    <mergeCell ref="DD23:DE23"/>
    <mergeCell ref="DD36:DE36"/>
    <mergeCell ref="CT8:CU8"/>
    <mergeCell ref="DU56:DV56"/>
    <mergeCell ref="DU57:DV57"/>
    <mergeCell ref="DF4:DT4"/>
    <mergeCell ref="CV8:CW8"/>
    <mergeCell ref="DF5:DJ5"/>
    <mergeCell ref="DF6:DJ6"/>
    <mergeCell ref="DM8:DN8"/>
    <mergeCell ref="DD40:DE40"/>
    <mergeCell ref="DD41:DE41"/>
    <mergeCell ref="DD53:DE53"/>
    <mergeCell ref="DD56:DE56"/>
    <mergeCell ref="CT5:CX5"/>
    <mergeCell ref="DD57:DE57"/>
    <mergeCell ref="DD4:DE4"/>
    <mergeCell ref="DD5:DD9"/>
    <mergeCell ref="DE5:DE9"/>
    <mergeCell ref="CM57:CN57"/>
    <mergeCell ref="CO4:DC4"/>
    <mergeCell ref="CY8:CZ8"/>
    <mergeCell ref="DA8:DB8"/>
    <mergeCell ref="CM36:CN36"/>
    <mergeCell ref="CN5:CN9"/>
    <mergeCell ref="BG42:BU42"/>
    <mergeCell ref="BG54:BU54"/>
    <mergeCell ref="BQ5:BU5"/>
    <mergeCell ref="BL8:BM8"/>
    <mergeCell ref="CM4:CN4"/>
    <mergeCell ref="BX5:CB5"/>
    <mergeCell ref="CC5:CG5"/>
    <mergeCell ref="CH5:CL5"/>
    <mergeCell ref="BX4:CL4"/>
    <mergeCell ref="CM40:CN40"/>
    <mergeCell ref="CM41:CN41"/>
    <mergeCell ref="CM53:CN53"/>
    <mergeCell ref="CM56:CN56"/>
    <mergeCell ref="CM23:CN23"/>
    <mergeCell ref="CO8:CP8"/>
    <mergeCell ref="CO5:CS5"/>
    <mergeCell ref="CC6:CG6"/>
    <mergeCell ref="CH6:CL6"/>
    <mergeCell ref="A4:B4"/>
    <mergeCell ref="AI4:AJ4"/>
    <mergeCell ref="BV1:CL1"/>
    <mergeCell ref="A2:Q2"/>
    <mergeCell ref="A1:Q1"/>
    <mergeCell ref="A3:Q3"/>
    <mergeCell ref="R3:AH3"/>
    <mergeCell ref="R2:AH2"/>
    <mergeCell ref="R1:AH1"/>
    <mergeCell ref="AZ3:BU3"/>
    <mergeCell ref="AZ2:BU2"/>
    <mergeCell ref="AK4:AY4"/>
    <mergeCell ref="AI2:AY2"/>
    <mergeCell ref="AI1:AY1"/>
    <mergeCell ref="AI3:AY3"/>
    <mergeCell ref="C4:Q4"/>
    <mergeCell ref="R4:S4"/>
    <mergeCell ref="T4:AH4"/>
    <mergeCell ref="AZ1:BU1"/>
    <mergeCell ref="BV3:CL3"/>
    <mergeCell ref="BB4:BU4"/>
    <mergeCell ref="AZ4:BA4"/>
    <mergeCell ref="BV2:CL2"/>
    <mergeCell ref="AI23:AJ23"/>
    <mergeCell ref="BV23:BW23"/>
    <mergeCell ref="BV36:BW36"/>
    <mergeCell ref="AU8:AV8"/>
    <mergeCell ref="BG10:BU10"/>
    <mergeCell ref="AA8:AB8"/>
    <mergeCell ref="AI40:AJ40"/>
    <mergeCell ref="BG24:BU24"/>
    <mergeCell ref="BN8:BO8"/>
    <mergeCell ref="BQ8:BR8"/>
    <mergeCell ref="AI5:AI9"/>
    <mergeCell ref="AJ5:AJ9"/>
    <mergeCell ref="AK5:AO5"/>
    <mergeCell ref="AM8:AN8"/>
    <mergeCell ref="BG5:BK5"/>
    <mergeCell ref="BV5:BV9"/>
    <mergeCell ref="BL5:BP5"/>
    <mergeCell ref="BI8:BJ8"/>
    <mergeCell ref="BS8:BT8"/>
    <mergeCell ref="BW5:BW9"/>
    <mergeCell ref="AK8:AL8"/>
    <mergeCell ref="BF7:BF8"/>
    <mergeCell ref="BK7:BK8"/>
    <mergeCell ref="BU8:BU9"/>
    <mergeCell ref="AI57:AJ57"/>
    <mergeCell ref="A36:B36"/>
    <mergeCell ref="A40:B40"/>
    <mergeCell ref="AI59:BF59"/>
    <mergeCell ref="AI36:AJ36"/>
    <mergeCell ref="CM5:CM9"/>
    <mergeCell ref="BV40:BW40"/>
    <mergeCell ref="BV41:BW41"/>
    <mergeCell ref="BV53:BW53"/>
    <mergeCell ref="BV57:BW57"/>
    <mergeCell ref="B5:B9"/>
    <mergeCell ref="AI53:AJ53"/>
    <mergeCell ref="AI56:AJ56"/>
    <mergeCell ref="A53:B53"/>
    <mergeCell ref="A23:B23"/>
    <mergeCell ref="J8:K8"/>
    <mergeCell ref="T8:U8"/>
    <mergeCell ref="V8:W8"/>
    <mergeCell ref="Y8:Z8"/>
    <mergeCell ref="BG59:BU59"/>
    <mergeCell ref="BV59:CL59"/>
    <mergeCell ref="CM59:DC59"/>
    <mergeCell ref="E8:F8"/>
    <mergeCell ref="C5:L5"/>
    <mergeCell ref="DD58:DT59"/>
    <mergeCell ref="T5:X5"/>
    <mergeCell ref="Y5:AC5"/>
    <mergeCell ref="AW8:AX8"/>
    <mergeCell ref="AK6:AO6"/>
    <mergeCell ref="CT6:CX6"/>
    <mergeCell ref="BQ6:BU6"/>
    <mergeCell ref="BG8:BH8"/>
    <mergeCell ref="A59:AC59"/>
    <mergeCell ref="A56:B56"/>
    <mergeCell ref="A41:B41"/>
    <mergeCell ref="H6:L6"/>
    <mergeCell ref="T6:X6"/>
    <mergeCell ref="A5:A9"/>
    <mergeCell ref="AI41:AJ41"/>
    <mergeCell ref="A57:B57"/>
    <mergeCell ref="AU5:AY5"/>
    <mergeCell ref="BB5:BF5"/>
    <mergeCell ref="BB8:BC8"/>
    <mergeCell ref="BD8:BE8"/>
    <mergeCell ref="AU6:AY6"/>
    <mergeCell ref="G8:G9"/>
    <mergeCell ref="C6:G6"/>
    <mergeCell ref="C8:D8"/>
    <mergeCell ref="EX1:FI1"/>
    <mergeCell ref="EL2:EW2"/>
    <mergeCell ref="EX2:FI2"/>
    <mergeCell ref="DW4:EK4"/>
    <mergeCell ref="EL4:EM4"/>
    <mergeCell ref="EN4:EW4"/>
    <mergeCell ref="EX4:EY4"/>
    <mergeCell ref="EZ4:FD5"/>
    <mergeCell ref="FE4:FI6"/>
    <mergeCell ref="EY5:EY9"/>
    <mergeCell ref="EZ6:FD6"/>
    <mergeCell ref="EZ8:FA8"/>
    <mergeCell ref="FB8:FC8"/>
    <mergeCell ref="FE8:FF8"/>
    <mergeCell ref="FG8:FH8"/>
    <mergeCell ref="DU1:EK1"/>
    <mergeCell ref="EN5:ER5"/>
    <mergeCell ref="ES5:EW5"/>
    <mergeCell ref="EX5:EX9"/>
    <mergeCell ref="DW6:EA6"/>
    <mergeCell ref="EM5:EM9"/>
    <mergeCell ref="EB6:EF6"/>
    <mergeCell ref="EG6:EK6"/>
    <mergeCell ref="EN6:ER6"/>
    <mergeCell ref="EL56:EM56"/>
    <mergeCell ref="EX56:EY56"/>
    <mergeCell ref="EL57:EM57"/>
    <mergeCell ref="EX57:EY57"/>
    <mergeCell ref="EL59:EW59"/>
    <mergeCell ref="EX59:FI59"/>
    <mergeCell ref="DU2:EK2"/>
    <mergeCell ref="DV4:DV9"/>
    <mergeCell ref="DU4:DU9"/>
    <mergeCell ref="EL23:EM23"/>
    <mergeCell ref="EX23:EY23"/>
    <mergeCell ref="EL36:EM36"/>
    <mergeCell ref="EX36:EY36"/>
    <mergeCell ref="EL40:EM40"/>
    <mergeCell ref="EX40:EY40"/>
    <mergeCell ref="EL41:EM41"/>
    <mergeCell ref="EX41:EY41"/>
    <mergeCell ref="EL53:EM53"/>
    <mergeCell ref="EX53:EY53"/>
    <mergeCell ref="DW5:EA5"/>
    <mergeCell ref="EB5:EF5"/>
    <mergeCell ref="EG5:EK5"/>
    <mergeCell ref="EX3:FI3"/>
    <mergeCell ref="EL5:EL9"/>
    <mergeCell ref="R53:S53"/>
    <mergeCell ref="R56:S56"/>
    <mergeCell ref="C7:G7"/>
    <mergeCell ref="H7:L7"/>
    <mergeCell ref="T7:X7"/>
    <mergeCell ref="M7:Q7"/>
    <mergeCell ref="M8:N8"/>
    <mergeCell ref="O8:P8"/>
    <mergeCell ref="M5:Q6"/>
    <mergeCell ref="R5:R9"/>
    <mergeCell ref="S5:S9"/>
    <mergeCell ref="H8:I8"/>
    <mergeCell ref="EN8:EO8"/>
    <mergeCell ref="EP8:EQ8"/>
    <mergeCell ref="ES8:ET8"/>
    <mergeCell ref="R57:S57"/>
    <mergeCell ref="AZ5:AZ9"/>
    <mergeCell ref="BA5:BA9"/>
    <mergeCell ref="AZ23:BA23"/>
    <mergeCell ref="AZ36:BA36"/>
    <mergeCell ref="AZ40:BA40"/>
    <mergeCell ref="AZ41:BA41"/>
    <mergeCell ref="AZ53:BA53"/>
    <mergeCell ref="AZ56:BA56"/>
    <mergeCell ref="AZ57:BA57"/>
    <mergeCell ref="AD8:AE8"/>
    <mergeCell ref="AF8:AG8"/>
    <mergeCell ref="AD5:AH6"/>
    <mergeCell ref="AP8:AQ8"/>
    <mergeCell ref="AR8:AS8"/>
    <mergeCell ref="AP5:AT6"/>
    <mergeCell ref="Y6:AC6"/>
    <mergeCell ref="R23:S23"/>
    <mergeCell ref="R36:S36"/>
    <mergeCell ref="R40:S40"/>
    <mergeCell ref="R41:S41"/>
    <mergeCell ref="DU3:EK3"/>
    <mergeCell ref="EL3:EW3"/>
    <mergeCell ref="EU8:EV8"/>
    <mergeCell ref="EL1:EW1"/>
    <mergeCell ref="CY5:DC5"/>
    <mergeCell ref="CM1:DC1"/>
    <mergeCell ref="DD1:DT1"/>
    <mergeCell ref="BB6:BF6"/>
    <mergeCell ref="BX6:CB6"/>
    <mergeCell ref="BG6:BK6"/>
    <mergeCell ref="BL6:BP6"/>
    <mergeCell ref="DP5:DT5"/>
    <mergeCell ref="DP6:DT6"/>
    <mergeCell ref="DP8:DQ8"/>
    <mergeCell ref="DR8:DS8"/>
    <mergeCell ref="CY6:DC6"/>
    <mergeCell ref="CQ8:CR8"/>
    <mergeCell ref="ES6:EW6"/>
    <mergeCell ref="DW8:DX8"/>
    <mergeCell ref="DY8:DZ8"/>
    <mergeCell ref="EB8:EC8"/>
    <mergeCell ref="ED8:EE8"/>
    <mergeCell ref="EG8:EH8"/>
    <mergeCell ref="EI8:EJ8"/>
  </mergeCells>
  <printOptions horizontalCentered="1"/>
  <pageMargins left="0.34" right="0.31496062992125984" top="0.59055118110236227" bottom="0.39370078740157483" header="0.39370078740157483" footer="0.19685039370078741"/>
  <pageSetup paperSize="9" scale="40" fitToWidth="0" orientation="portrait" r:id="rId1"/>
  <colBreaks count="9" manualBreakCount="9">
    <brk id="17" max="56" man="1"/>
    <brk id="34" max="1048575" man="1"/>
    <brk id="51" max="56" man="1"/>
    <brk id="73" max="1048575" man="1"/>
    <brk id="90" max="1048575" man="1"/>
    <brk id="107" max="1048575" man="1"/>
    <brk id="124" max="56" man="1"/>
    <brk id="141" max="57" man="1"/>
    <brk id="153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ANNEX-C1</vt:lpstr>
      <vt:lpstr>'ANNEX-C1'!Print_Area</vt:lpstr>
    </vt:vector>
  </TitlesOfParts>
  <Company>Lead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J&amp;K Bank CHQ</dc:creator>
  <cp:lastModifiedBy>Raja Mansoor Ali</cp:lastModifiedBy>
  <cp:lastPrinted>2025-03-05T05:42:40Z</cp:lastPrinted>
  <dcterms:created xsi:type="dcterms:W3CDTF">2014-08-07T10:38:30Z</dcterms:created>
  <dcterms:modified xsi:type="dcterms:W3CDTF">2025-03-05T05:42:46Z</dcterms:modified>
</cp:coreProperties>
</file>